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1. PRORAČUNSKO\6. ZAKONI I PRAVILNICI\Pravilnik o financijskom izvještavanju u proračunskom računovodstvu\I&amp;D PRAVILNIKA RUJAN 2025\Obrasci za Teched\"/>
    </mc:Choice>
  </mc:AlternateContent>
  <bookViews>
    <workbookView xWindow="0" yWindow="0" windowWidth="28800" windowHeight="12000" tabRatio="851" activeTab="1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1">'Ukupno'!$A$2:$J$426</definedName>
    <definedName name="_xlnm.Print_Area" localSheetId="2">'Nacionalno sufinanciranje'!$A$1:$F$426</definedName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<sst xmlns="http://schemas.openxmlformats.org/spreadsheetml/2006/main" count="816" uniqueCount="816">
  <si>
    <t>Obveznik:</t>
  </si>
  <si>
    <t>DJEČJI VRTIĆ RADOST LUDBREG</t>
  </si>
  <si>
    <t>Razina:</t>
  </si>
  <si>
    <t>Razdoblje:</t>
  </si>
  <si>
    <t>2025-12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</si>
  <si>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</si>
  <si>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</si>
  <si>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</si>
  <si>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</si>
  <si>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</si>
  <si>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</si>
  <si>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</si>
  <si>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 xml:space="preserve">Ostvareno u izvještajnom razdoblju 
prethodne godine</t>
  </si>
  <si>
    <t xml:space="preserve"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</si>
  <si>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</si>
  <si>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</si>
  <si>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</si>
  <si>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</si>
  <si>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</si>
  <si>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</si>
  <si>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</si>
  <si>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</si>
  <si>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</si>
  <si>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</si>
  <si>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</si>
  <si>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</si>
  <si>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</si>
  <si>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</si>
  <si>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</si>
  <si>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</si>
  <si>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</si>
  <si>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</si>
  <si>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</si>
  <si>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</si>
  <si>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</si>
  <si>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</si>
  <si>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</si>
  <si>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</si>
  <si>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</si>
  <si>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</si>
  <si>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</si>
  <si>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</si>
  <si>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</si>
  <si>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</si>
  <si>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</si>
  <si>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</si>
  <si>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</si>
  <si>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</si>
  <si>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</si>
  <si>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</si>
  <si>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</si>
  <si>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</si>
  <si>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</si>
  <si>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</si>
  <si>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</si>
  <si>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</si>
  <si>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</si>
  <si>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</si>
  <si>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</si>
  <si>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</si>
  <si>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</si>
  <si>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</si>
  <si>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</si>
  <si>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</si>
  <si>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</si>
  <si>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</si>
  <si>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</si>
  <si>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</si>
  <si>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</si>
  <si>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</si>
  <si>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</si>
  <si>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</si>
  <si>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</si>
  <si>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</si>
  <si>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</si>
  <si>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</si>
  <si>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</si>
  <si>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</si>
  <si>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</si>
  <si>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</si>
  <si>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</si>
  <si>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</si>
  <si>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</si>
  <si>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</si>
  <si>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</si>
  <si>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</si>
  <si>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</si>
  <si>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</si>
  <si>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</si>
  <si>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</si>
  <si>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</si>
  <si>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</si>
  <si>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</si>
  <si>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</si>
  <si>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</si>
  <si>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</si>
  <si>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</si>
  <si>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</si>
  <si>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</si>
  <si>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</si>
  <si>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</si>
  <si>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</si>
  <si>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</si>
  <si>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</si>
  <si>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</si>
  <si>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</si>
  <si>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</si>
  <si>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</si>
  <si>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</si>
  <si>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</si>
  <si>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</si>
  <si>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</si>
  <si>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</si>
  <si>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</si>
  <si>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</si>
  <si>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</si>
  <si>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</si>
  <si>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</si>
  <si>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</si>
  <si>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</si>
  <si>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</si>
  <si>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</si>
  <si>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</si>
  <si>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</si>
  <si>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</si>
  <si>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</si>
  <si>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</si>
  <si>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</si>
  <si>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</si>
  <si>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</si>
  <si>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</si>
  <si>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</si>
  <si>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</si>
  <si>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</si>
  <si>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</si>
  <si>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</si>
  <si>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</si>
  <si>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</si>
  <si>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</si>
  <si>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</si>
  <si>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</si>
  <si>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</si>
  <si>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</si>
  <si>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</si>
  <si>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</si>
  <si>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</si>
  <si>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</si>
  <si>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</si>
  <si>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</si>
  <si>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</si>
  <si>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</si>
  <si>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</si>
  <si>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</si>
  <si>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</si>
  <si>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</si>
  <si>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</si>
  <si>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</si>
  <si>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</si>
  <si>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</si>
  <si>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</si>
  <si>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</si>
  <si>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</si>
  <si>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</si>
  <si>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</si>
  <si>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</si>
  <si>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</si>
  <si>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</si>
  <si>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</si>
  <si>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</si>
  <si>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</si>
  <si>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</si>
  <si>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</si>
  <si>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</si>
  <si>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</si>
  <si>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</si>
  <si>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</si>
  <si>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</si>
  <si>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</si>
  <si>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</si>
  <si>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</si>
  <si>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</si>
  <si>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</si>
  <si>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</si>
  <si>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</si>
  <si>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</si>
  <si>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</si>
  <si>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</si>
  <si>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</si>
  <si>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</si>
  <si>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</si>
  <si>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</si>
  <si>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</si>
  <si>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</si>
  <si>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</si>
  <si>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</si>
  <si>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</si>
  <si>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</si>
  <si>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</si>
  <si>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</si>
  <si>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</si>
  <si>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</si>
  <si>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</si>
  <si>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</si>
  <si>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</si>
  <si>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</si>
  <si>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</si>
  <si>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</si>
  <si>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</si>
  <si>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</si>
  <si>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</si>
  <si>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</si>
  <si>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</si>
  <si>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</si>
  <si>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</si>
  <si>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</si>
  <si>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</si>
  <si>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</si>
  <si>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</si>
  <si>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</si>
  <si>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</si>
  <si>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</si>
  <si>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</si>
  <si>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</si>
  <si>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</si>
  <si>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</si>
  <si>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</si>
  <si>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</si>
  <si>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</si>
  <si>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</si>
  <si>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</si>
  <si>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</si>
  <si>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</si>
  <si>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</si>
  <si>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</si>
  <si>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</si>
  <si>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</si>
  <si>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</si>
  <si>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</si>
  <si>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</si>
  <si>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</si>
  <si>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</si>
  <si>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</si>
  <si>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</si>
  <si>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</si>
  <si>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</si>
  <si>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</si>
  <si>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</si>
  <si>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</si>
  <si>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</si>
  <si>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</si>
  <si>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</si>
  <si>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</si>
  <si>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</si>
  <si>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</si>
  <si>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</si>
  <si>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</si>
  <si>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</si>
  <si>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</si>
  <si>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</si>
  <si>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</si>
  <si>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</si>
  <si>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</si>
  <si>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</si>
  <si>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</si>
  <si>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</si>
  <si>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</si>
  <si>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</si>
  <si>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</si>
  <si>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</si>
  <si>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</si>
  <si>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</si>
  <si>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</si>
  <si>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</si>
  <si>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</si>
  <si>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</si>
  <si>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</si>
  <si>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</si>
  <si>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</si>
  <si>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</si>
  <si>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</si>
  <si>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</si>
  <si>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</si>
  <si>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</si>
  <si>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</si>
  <si>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</si>
  <si>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</si>
  <si>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</si>
  <si>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</si>
  <si>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</si>
  <si>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</si>
  <si>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</si>
  <si>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</si>
  <si>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</si>
  <si>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</si>
  <si>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</si>
  <si>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</si>
  <si>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</si>
  <si>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</si>
  <si>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</si>
  <si>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</si>
  <si>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</si>
  <si>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</si>
  <si>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</si>
  <si>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</si>
  <si>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</si>
  <si>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</si>
  <si>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</si>
  <si>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</si>
  <si>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</si>
  <si>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</si>
  <si>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</si>
  <si>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</si>
  <si>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</si>
  <si>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</si>
  <si>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</si>
  <si>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</si>
  <si>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</si>
  <si>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</si>
  <si>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</si>
  <si>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</si>
  <si>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</si>
  <si>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</si>
  <si>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</si>
  <si>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</si>
  <si>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</si>
  <si>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</si>
  <si>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</si>
  <si>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</si>
  <si>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</si>
  <si>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</si>
  <si>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</si>
  <si>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</si>
  <si>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</si>
  <si>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</si>
  <si>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</si>
  <si>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</si>
  <si>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</si>
  <si>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</si>
  <si>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</si>
  <si>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</si>
  <si>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</si>
  <si>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</si>
  <si>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</si>
  <si>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</si>
  <si>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</si>
  <si>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</si>
  <si>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</si>
  <si>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</si>
  <si>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</si>
  <si>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</si>
  <si>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</si>
  <si>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</si>
  <si>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</si>
  <si>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</si>
  <si>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</si>
  <si>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</si>
  <si>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</si>
  <si>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</si>
  <si>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</si>
  <si>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</si>
  <si>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</si>
  <si>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</si>
  <si>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</si>
  <si>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</si>
  <si>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</si>
  <si>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</si>
  <si>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</si>
  <si>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</si>
  <si>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</si>
  <si>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</si>
  <si>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</si>
  <si>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</si>
  <si>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</si>
  <si>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</si>
  <si>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</si>
  <si>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</si>
  <si>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</si>
  <si>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</si>
  <si>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</si>
  <si>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</si>
  <si>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</si>
  <si>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</si>
  <si>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</si>
  <si>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</si>
  <si>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</si>
  <si>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</si>
  <si>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</si>
  <si>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</si>
  <si>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</si>
  <si>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</si>
  <si>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</si>
  <si>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</si>
  <si>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</si>
  <si>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</si>
  <si>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</si>
  <si>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</si>
  <si>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</si>
  <si>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</si>
  <si>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</si>
  <si>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</si>
  <si>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</si>
  <si>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</si>
  <si>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</si>
  <si>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</si>
  <si>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</si>
  <si>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</si>
  <si>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</si>
  <si>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</si>
  <si>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</si>
  <si>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</si>
  <si>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</si>
  <si>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</si>
  <si>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</si>
  <si>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</si>
  <si>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</si>
  <si>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</si>
  <si>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</si>
  <si>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</si>
  <si>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</si>
  <si>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</si>
  <si>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</si>
  <si>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</si>
  <si>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</si>
  <si>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</si>
  <si>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</si>
  <si>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</si>
  <si>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</si>
  <si>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</si>
  <si>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</si>
  <si>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</si>
  <si>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</si>
  <si>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</si>
  <si>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</si>
  <si>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</si>
  <si>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</si>
  <si>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</si>
  <si>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</si>
  <si>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</si>
  <si>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</si>
  <si>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</si>
  <si>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</si>
  <si>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</si>
  <si>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</si>
  <si>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</si>
  <si>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</si>
  <si>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</si>
  <si>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</si>
  <si>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</si>
  <si>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</si>
  <si>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</si>
  <si>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</si>
  <si>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</si>
  <si>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</si>
  <si>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</si>
  <si>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</si>
  <si>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</si>
  <si>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</si>
  <si>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</si>
  <si>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</si>
  <si>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</si>
  <si>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</si>
  <si>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</si>
  <si>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</si>
  <si>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</si>
  <si>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</si>
  <si>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</si>
  <si>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</si>
  <si>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</si>
  <si>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</si>
  <si>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</si>
  <si>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</si>
  <si>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</si>
  <si>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</si>
  <si>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</si>
  <si>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</si>
  <si>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</si>
  <si>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</si>
  <si>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</si>
  <si>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</si>
  <si>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</si>
  <si>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</si>
  <si>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</si>
  <si>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</si>
  <si>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</si>
  <si>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</si>
  <si>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</si>
  <si>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</si>
  <si>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</si>
  <si>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</si>
  <si>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</si>
  <si>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</si>
  <si>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</si>
  <si>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</si>
  <si>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</si>
  <si>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</si>
  <si>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</si>
  <si>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</si>
  <si>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</si>
  <si>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</si>
  <si>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</si>
  <si>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</si>
  <si>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</si>
  <si>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</si>
  <si>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</si>
  <si>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</si>
  <si>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</si>
  <si>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</si>
  <si>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</si>
  <si>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</si>
  <si>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</si>
  <si>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</si>
  <si>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</si>
  <si>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</si>
  <si>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</si>
  <si>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</si>
  <si>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</si>
  <si>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</si>
  <si>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</si>
  <si>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</si>
  <si>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</si>
  <si>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</si>
  <si>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</si>
  <si>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</si>
  <si>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</si>
  <si>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</si>
  <si>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</si>
  <si>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</si>
  <si>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</si>
  <si>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</si>
  <si>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</si>
  <si>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</si>
  <si>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</si>
  <si>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</si>
  <si>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</si>
  <si>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</si>
  <si>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</si>
  <si>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</si>
  <si>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</si>
  <si>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</si>
  <si>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</si>
  <si>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</si>
  <si>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</si>
  <si>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</si>
  <si>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</si>
  <si>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</si>
  <si>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</si>
  <si>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</si>
  <si>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</si>
  <si>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</si>
  <si>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</si>
  <si>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</si>
  <si>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</si>
  <si>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</si>
  <si>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</si>
  <si>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</si>
  <si>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</si>
  <si>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</si>
  <si>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</si>
  <si>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</si>
  <si>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</si>
  <si>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</si>
  <si>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</si>
  <si>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</si>
  <si>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</si>
  <si>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</si>
  <si>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</si>
  <si>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</si>
  <si>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</si>
  <si>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</si>
  <si>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</si>
  <si>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</si>
  <si>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</si>
  <si>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</si>
  <si>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</si>
  <si>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</si>
  <si>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</si>
  <si>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</si>
  <si>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</si>
  <si>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</si>
  <si>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</si>
  <si>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</si>
  <si>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</si>
  <si>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</si>
  <si>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</si>
  <si>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</si>
  <si>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</si>
  <si>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</si>
  <si>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</si>
  <si>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</si>
  <si>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</si>
  <si>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</si>
  <si>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</si>
  <si>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</si>
  <si>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</si>
  <si>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</si>
  <si>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</si>
  <si>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</si>
  <si>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</si>
  <si>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</si>
  <si>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</si>
  <si>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</si>
  <si>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</si>
  <si>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</si>
  <si>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</si>
  <si>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</si>
  <si>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</si>
  <si>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</si>
  <si>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</si>
  <si>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</si>
  <si>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</si>
  <si>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</si>
  <si>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</si>
  <si>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</si>
  <si>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</si>
  <si>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</si>
  <si>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</si>
  <si>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</si>
  <si>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</si>
  <si>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</si>
  <si>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</si>
  <si>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</si>
  <si>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</si>
  <si>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</si>
  <si>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</si>
  <si>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</si>
  <si>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</si>
  <si>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</si>
  <si>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</si>
  <si>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</si>
  <si>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</si>
  <si>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</si>
  <si>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</si>
  <si>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</si>
  <si>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</si>
  <si>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</si>
  <si>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</si>
  <si>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</si>
  <si>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</si>
  <si>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</si>
  <si>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</si>
  <si>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</si>
  <si>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</si>
  <si>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</si>
  <si>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</si>
  <si>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</si>
  <si>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</si>
  <si>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</si>
  <si>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</si>
  <si>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</si>
  <si>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</si>
  <si>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</si>
  <si>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</si>
  <si>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</si>
  <si>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</si>
  <si>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</si>
  <si>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</si>
  <si>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</si>
  <si>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</si>
  <si>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</si>
  <si>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</si>
  <si>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</si>
  <si>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</si>
  <si>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</si>
  <si>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</si>
  <si>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</si>
  <si>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</si>
  <si>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</si>
  <si>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</si>
  <si>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</si>
  <si>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</si>
  <si>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</si>
  <si>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</si>
  <si>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</si>
  <si>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</si>
  <si>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</si>
  <si>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</si>
  <si>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</si>
  <si>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</si>
  <si>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</si>
  <si>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</si>
  <si>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</si>
  <si>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</si>
  <si>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</si>
  <si>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</si>
  <si>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</si>
  <si>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</si>
  <si>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</si>
  <si>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</si>
  <si>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</si>
  <si>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</si>
  <si>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</si>
  <si>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</si>
  <si>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</si>
  <si>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</si>
  <si>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</si>
  <si>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</si>
  <si>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</si>
  <si>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</si>
  <si>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</si>
  <si>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</si>
  <si>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</si>
  <si>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</si>
  <si>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</si>
  <si>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</si>
  <si>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</si>
  <si>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</si>
  <si>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</si>
  <si>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</si>
  <si>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</si>
  <si>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</si>
  <si>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</si>
  <si>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</si>
  <si>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</si>
  <si>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</si>
  <si>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</si>
  <si>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</si>
  <si>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</si>
  <si>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</si>
  <si>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</si>
  <si>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 xml:space="preserve"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</si>
  <si>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</si>
  <si>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</si>
  <si>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</si>
  <si>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</si>
  <si>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</si>
  <si>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</si>
  <si>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</si>
  <si>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</si>
  <si>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</si>
  <si>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</si>
  <si>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</si>
  <si>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</si>
  <si>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</si>
  <si>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</si>
  <si>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</si>
  <si>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</si>
  <si>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</si>
  <si>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</si>
  <si>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</si>
  <si>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</si>
  <si>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</si>
  <si>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</si>
  <si>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</si>
  <si>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</si>
  <si>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</si>
  <si>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</si>
  <si>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</si>
  <si>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</si>
  <si>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</si>
  <si>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</si>
  <si>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</si>
  <si>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</si>
  <si>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</si>
  <si>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</si>
  <si>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</si>
  <si>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</si>
  <si>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</si>
  <si>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</si>
  <si>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</si>
  <si>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</si>
  <si>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</si>
  <si>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</si>
  <si>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</si>
  <si>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</si>
  <si>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</si>
  <si>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</si>
  <si>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</si>
  <si>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</si>
  <si>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</si>
  <si>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</si>
  <si>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</si>
  <si>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</si>
  <si>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</si>
  <si>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</si>
  <si>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</si>
  <si>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</si>
  <si>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</si>
  <si>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</si>
  <si>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</si>
  <si>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</si>
  <si>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 xml:space="preserve"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</si>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</sst>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6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0.049989318521683403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applyNumberFormat="1" fontId="0" applyFont="1" fillId="0" applyFill="1" borderId="0" applyBorder="1" xfId="0" applyProtection="1"/>
    <xf numFmtId="0" applyNumberFormat="1" fontId="0" applyFont="1" fillId="0" applyFill="1" borderId="0" applyBorder="1" xfId="0" applyProtection="1"/>
    <xf numFmtId="4" applyNumberFormat="1" fontId="10" applyFont="1" fillId="3" applyFill="1" borderId="12" applyBorder="1" xfId="0" applyProtection="1" applyAlignment="1">
      <alignment horizontal="center" vertical="center" wrapText="1"/>
    </xf>
    <xf numFmtId="4" applyNumberFormat="1" fontId="14" applyFont="1" fillId="0" applyFill="1" borderId="15" applyBorder="1" xfId="0" applyProtection="1" applyAlignment="1">
      <alignment horizontal="right" vertical="center" shrinkToFit="1"/>
    </xf>
    <xf numFmtId="4" applyNumberFormat="1" fontId="20" applyFont="1" fillId="0" applyFill="1" borderId="15" applyBorder="1" xfId="0" applyProtection="1" applyAlignment="1">
      <alignment horizontal="right" vertical="center" shrinkToFit="1"/>
    </xf>
    <xf numFmtId="4" applyNumberFormat="1" fontId="24" applyFont="1" fillId="0" applyFill="1" borderId="15" applyBorder="1" xfId="0" applyAlignment="1">
      <alignment horizontal="right" vertical="center" shrinkToFit="1"/>
      <protection locked="0"/>
    </xf>
    <xf numFmtId="4" applyNumberFormat="1" fontId="24" applyFont="1" fillId="0" applyFill="1" borderId="15" applyBorder="1" xfId="0" applyAlignment="1">
      <alignment horizontal="right" vertical="center" shrinkToFit="1"/>
      <protection locked="0"/>
    </xf>
    <xf numFmtId="4" applyNumberFormat="1" fontId="15" applyFont="1" fillId="0" applyFill="1" borderId="15" applyBorder="1" xfId="0" applyAlignment="1">
      <alignment horizontal="right" vertical="center" shrinkToFit="1"/>
      <protection locked="0"/>
    </xf>
    <xf numFmtId="4" applyNumberFormat="1" fontId="10" applyFont="1" fillId="3" applyFill="1" borderId="19" applyBorder="1" xfId="0" applyProtection="1" applyAlignment="1">
      <alignment horizontal="center" vertical="center" wrapText="1"/>
    </xf>
    <xf numFmtId="4" applyNumberFormat="1" fontId="23" applyFont="1" fillId="0" applyFill="1" borderId="15" applyBorder="1" xfId="0" applyAlignment="1">
      <alignment horizontal="right" vertical="center" shrinkToFit="1"/>
      <protection locked="0"/>
    </xf>
    <xf numFmtId="4" applyNumberFormat="1" fontId="23" applyFont="1" fillId="0" applyFill="1" borderId="18" applyBorder="1" xfId="0" applyAlignment="1">
      <alignment horizontal="right" vertical="center" shrinkToFit="1"/>
      <protection locked="0"/>
    </xf>
    <xf numFmtId="4" applyNumberFormat="1" fontId="24" applyFont="1" fillId="0" applyFill="1" borderId="21" applyBorder="1" xfId="0" applyAlignment="1">
      <alignment horizontal="right" vertical="center" shrinkToFit="1"/>
      <protection locked="0"/>
    </xf>
    <xf numFmtId="4" applyNumberFormat="1" fontId="14" applyFont="1" fillId="0" applyFill="1" borderId="15" applyBorder="1" xfId="0" applyProtection="1" applyAlignment="1">
      <alignment horizontal="right" vertical="center" shrinkToFit="1"/>
    </xf>
    <xf numFmtId="4" applyNumberFormat="1" fontId="20" applyFont="1" fillId="0" applyFill="1" borderId="15" applyBorder="1" xfId="0" applyProtection="1" applyAlignment="1">
      <alignment horizontal="right" vertical="center" shrinkToFit="1"/>
    </xf>
    <xf numFmtId="4" applyNumberFormat="1" fontId="23" applyFont="1" fillId="0" applyFill="1" borderId="18" applyBorder="1" xfId="0" applyProtection="1" applyAlignment="1">
      <alignment horizontal="right" vertical="center" shrinkToFit="1"/>
    </xf>
    <xf numFmtId="4" applyNumberFormat="1" fontId="24" applyFont="1" fillId="0" applyFill="1" borderId="18" applyBorder="1" xfId="0" applyProtection="1" applyAlignment="1">
      <alignment horizontal="right" vertical="center" shrinkToFit="1"/>
    </xf>
    <xf numFmtId="4" applyNumberFormat="1" fontId="24" applyFont="1" fillId="0" applyFill="1" borderId="18" applyBorder="1" xfId="0" applyProtection="1" applyAlignment="1">
      <alignment horizontal="right" vertical="center" shrinkToFit="1"/>
    </xf>
    <xf numFmtId="4" applyNumberFormat="1" fontId="15" applyFont="1" fillId="0" applyFill="1" borderId="18" applyBorder="1" xfId="0" applyProtection="1" applyAlignment="1">
      <alignment horizontal="right" vertical="center" shrinkToFit="1"/>
    </xf>
    <xf numFmtId="4" applyNumberFormat="1" fontId="14" applyFont="1" fillId="0" applyFill="1" borderId="18" applyBorder="1" xfId="0" applyProtection="1" applyAlignment="1">
      <alignment horizontal="right" vertical="center" shrinkToFit="1"/>
    </xf>
    <xf numFmtId="4" applyNumberFormat="1" fontId="10" applyFont="1" fillId="3" applyFill="1" borderId="12" applyBorder="1" xfId="0" applyProtection="1" applyAlignment="1">
      <alignment horizontal="center" vertical="center" wrapText="1"/>
    </xf>
    <xf numFmtId="4" applyNumberFormat="1" fontId="10" applyFont="1" fillId="3" applyFill="1" borderId="19" applyBorder="1" xfId="0" applyProtection="1" applyAlignment="1">
      <alignment horizontal="center" vertical="center" wrapText="1"/>
    </xf>
    <xf numFmtId="4" applyNumberFormat="1" fontId="24" applyFont="1" fillId="0" applyFill="1" borderId="23" applyBorder="1" xfId="0" applyProtection="1" applyAlignment="1">
      <alignment horizontal="right" vertical="center" shrinkToFit="1"/>
    </xf>
    <xf numFmtId="0" applyNumberFormat="1" fontId="3" applyFont="1" fillId="0" applyFill="1" borderId="2" applyBorder="1" xfId="0" applyProtection="1" applyAlignment="1">
      <alignment horizontal="center" vertical="center" wrapText="1"/>
    </xf>
    <xf numFmtId="0" applyNumberFormat="1" fontId="3" applyFont="1" fillId="0" applyFill="1" borderId="3" applyBorder="1" xfId="0" applyProtection="1" applyAlignment="1">
      <alignment horizontal="center" vertical="center" wrapText="1"/>
    </xf>
    <xf numFmtId="49" applyNumberFormat="1" fontId="4" applyFont="1" fillId="0" applyFill="1" borderId="3" applyBorder="1" xfId="0" applyProtection="1" applyAlignment="1">
      <alignment horizontal="center" vertical="center" wrapText="1"/>
    </xf>
    <xf numFmtId="1" applyNumberFormat="1" fontId="5" applyFont="1" fillId="2" applyFill="1" borderId="6" applyBorder="1" xfId="0" applyProtection="1" applyAlignment="1">
      <alignment horizontal="center" vertical="center" wrapText="1"/>
    </xf>
    <xf numFmtId="1" applyNumberFormat="1" fontId="5" applyFont="1" fillId="2" applyFill="1" borderId="7" applyBorder="1" xfId="0" applyProtection="1" applyAlignment="1">
      <alignment horizontal="center" vertical="center" wrapText="1"/>
    </xf>
    <xf numFmtId="49" applyNumberFormat="1" fontId="6" applyFont="1" fillId="2" applyFill="1" borderId="5" applyBorder="1" xfId="0" applyProtection="1" applyAlignment="1">
      <alignment horizontal="center" vertical="center" wrapText="1"/>
    </xf>
    <xf numFmtId="1" applyNumberFormat="1" fontId="5" applyFont="1" fillId="2" applyFill="1" borderId="7" applyBorder="1" xfId="0" applyProtection="1" applyAlignment="1">
      <alignment horizontal="center" vertical="center"/>
    </xf>
    <xf numFmtId="1" applyNumberFormat="1" fontId="5" applyFont="1" fillId="2" applyFill="1" borderId="8" applyBorder="1" xfId="0" applyProtection="1" applyAlignment="1">
      <alignment horizontal="center" vertical="center"/>
    </xf>
    <xf numFmtId="1" applyNumberFormat="1" fontId="5" applyFont="1" fillId="2" applyFill="1" borderId="9" applyBorder="1" xfId="0" applyProtection="1" applyAlignment="1">
      <alignment horizontal="center" vertical="center"/>
    </xf>
    <xf numFmtId="0" applyNumberFormat="1" fontId="10" applyFont="1" fillId="3" applyFill="1" borderId="13" applyBorder="1" xfId="0" applyProtection="1" applyAlignment="1">
      <alignment horizontal="left" vertical="center"/>
    </xf>
    <xf numFmtId="49" applyNumberFormat="1" fontId="12" applyFont="1" fillId="0" applyFill="1" borderId="14" applyBorder="1" xfId="0" applyProtection="1" applyAlignment="1">
      <alignment horizontal="left" vertical="center" wrapText="1"/>
    </xf>
    <xf numFmtId="49" applyNumberFormat="1" fontId="12" applyFont="1" fillId="0" applyFill="1" borderId="15" applyBorder="1" xfId="0" applyProtection="1" applyAlignment="1">
      <alignment horizontal="left" vertical="center" wrapText="1"/>
    </xf>
    <xf numFmtId="49" applyNumberFormat="1" fontId="13" applyFont="1" fillId="0" applyFill="1" borderId="16" applyBorder="1" xfId="0" applyProtection="1" applyAlignment="1">
      <alignment horizontal="left" vertical="center" wrapText="1"/>
    </xf>
    <xf numFmtId="49" applyNumberFormat="1" fontId="18" applyFont="1" fillId="0" applyFill="1" borderId="14" applyBorder="1" xfId="0" applyProtection="1" applyAlignment="1">
      <alignment horizontal="left" vertical="center" wrapText="1"/>
    </xf>
    <xf numFmtId="49" applyNumberFormat="1" fontId="18" applyFont="1" fillId="0" applyFill="1" borderId="15" applyBorder="1" xfId="0" applyProtection="1" applyAlignment="1">
      <alignment horizontal="left" vertical="center" wrapText="1"/>
    </xf>
    <xf numFmtId="49" applyNumberFormat="1" fontId="19" applyFont="1" fillId="0" applyFill="1" borderId="16" applyBorder="1" xfId="0" applyProtection="1" applyAlignment="1">
      <alignment horizontal="left" vertical="center" wrapText="1"/>
    </xf>
    <xf numFmtId="49" applyNumberFormat="1" fontId="16" applyFont="1" fillId="0" applyFill="1" borderId="14" applyBorder="1" xfId="0" applyProtection="1" applyAlignment="1">
      <alignment horizontal="left" vertical="center" wrapText="1"/>
    </xf>
    <xf numFmtId="49" applyNumberFormat="1" fontId="16" applyFont="1" fillId="0" applyFill="1" borderId="15" applyBorder="1" xfId="0" applyProtection="1" applyAlignment="1">
      <alignment horizontal="left" vertical="center" wrapText="1"/>
    </xf>
    <xf numFmtId="49" applyNumberFormat="1" fontId="25" applyFont="1" fillId="0" applyFill="1" borderId="16" applyBorder="1" xfId="0" applyProtection="1" applyAlignment="1">
      <alignment horizontal="left" vertical="center" wrapText="1"/>
    </xf>
    <xf numFmtId="49" applyNumberFormat="1" fontId="16" applyFont="1" fillId="0" applyFill="1" borderId="14" applyBorder="1" xfId="0" applyProtection="1" applyAlignment="1">
      <alignment horizontal="left" vertical="center" wrapText="1"/>
    </xf>
    <xf numFmtId="49" applyNumberFormat="1" fontId="16" applyFont="1" fillId="0" applyFill="1" borderId="15" applyBorder="1" xfId="0" applyProtection="1" applyAlignment="1">
      <alignment horizontal="left" vertical="center" wrapText="1"/>
    </xf>
    <xf numFmtId="49" applyNumberFormat="1" fontId="25" applyFont="1" fillId="0" applyFill="1" borderId="16" applyBorder="1" xfId="0" applyProtection="1" applyAlignment="1">
      <alignment horizontal="left" vertical="center" wrapText="1"/>
    </xf>
    <xf numFmtId="49" applyNumberFormat="1" fontId="18" applyFont="1" fillId="0" applyFill="1" borderId="14" applyBorder="1" xfId="0" applyProtection="1" applyAlignment="1">
      <alignment horizontal="left" vertical="center" wrapText="1"/>
    </xf>
    <xf numFmtId="49" applyNumberFormat="1" fontId="18" applyFont="1" fillId="0" applyFill="1" borderId="15" applyBorder="1" xfId="0" applyProtection="1" applyAlignment="1">
      <alignment horizontal="left" vertical="center" wrapText="1"/>
    </xf>
    <xf numFmtId="49" applyNumberFormat="1" fontId="18" applyFont="1" fillId="0" applyFill="1" borderId="15" applyBorder="1" xfId="0" applyProtection="1" applyAlignment="1">
      <alignment horizontal="left" vertical="center" wrapText="1" shrinkToFit="1"/>
    </xf>
    <xf numFmtId="49" applyNumberFormat="1" fontId="4" applyFont="1" fillId="0" applyFill="1" borderId="16" applyBorder="1" xfId="0" applyProtection="1" applyAlignment="1">
      <alignment horizontal="left" vertical="center" wrapText="1"/>
    </xf>
    <xf numFmtId="49" applyNumberFormat="1" fontId="7" applyFont="1" fillId="0" applyFill="1" borderId="14" applyBorder="1" xfId="0" applyProtection="1" applyAlignment="1">
      <alignment horizontal="left" vertical="center" wrapText="1"/>
    </xf>
    <xf numFmtId="49" applyNumberFormat="1" fontId="16" applyFont="1" fillId="0" applyFill="1" borderId="15" applyBorder="1" xfId="0" applyProtection="1" applyAlignment="1">
      <alignment horizontal="left" vertical="center" wrapText="1" shrinkToFit="1"/>
    </xf>
    <xf numFmtId="49" applyNumberFormat="1" fontId="7" applyFont="1" fillId="0" applyFill="1" borderId="15" applyBorder="1" xfId="0" applyProtection="1" applyAlignment="1">
      <alignment horizontal="left" vertical="center" wrapText="1"/>
    </xf>
    <xf numFmtId="49" applyNumberFormat="1" fontId="7" applyFont="1" fillId="0" applyFill="1" borderId="15" applyBorder="1" xfId="0" applyProtection="1" applyAlignment="1">
      <alignment horizontal="left" vertical="center" wrapText="1" shrinkToFit="1"/>
    </xf>
    <xf numFmtId="49" applyNumberFormat="1" fontId="7" applyFont="1" fillId="0" applyFill="1" borderId="14" applyBorder="1" xfId="0" applyProtection="1" applyAlignment="1">
      <alignment horizontal="left" vertical="center" shrinkToFit="1"/>
    </xf>
    <xf numFmtId="49" applyNumberFormat="1" fontId="4" applyFont="1" fillId="0" applyFill="1" borderId="16" applyBorder="1" xfId="0" applyProtection="1" applyAlignment="1">
      <alignment horizontal="left" vertical="center" shrinkToFit="1"/>
    </xf>
    <xf numFmtId="49" applyNumberFormat="1" fontId="16" applyFont="1" fillId="0" applyFill="1" borderId="14" applyBorder="1" xfId="0" applyProtection="1" applyAlignment="1">
      <alignment horizontal="left" vertical="center" shrinkToFit="1"/>
    </xf>
    <xf numFmtId="49" applyNumberFormat="1" fontId="25" applyFont="1" fillId="0" applyFill="1" borderId="16" applyBorder="1" xfId="0" applyProtection="1" applyAlignment="1">
      <alignment horizontal="left" vertical="center" shrinkToFit="1"/>
    </xf>
    <xf numFmtId="49" applyNumberFormat="1" fontId="18" applyFont="1" fillId="0" applyFill="1" borderId="20" applyBorder="1" xfId="0" applyProtection="1" applyAlignment="1">
      <alignment horizontal="left" vertical="center" wrapText="1"/>
    </xf>
    <xf numFmtId="49" applyNumberFormat="1" fontId="18" applyFont="1" fillId="0" applyFill="1" borderId="21" applyBorder="1" xfId="0" applyProtection="1" applyAlignment="1">
      <alignment horizontal="left" vertical="center" wrapText="1"/>
    </xf>
    <xf numFmtId="49" applyNumberFormat="1" fontId="19" applyFont="1" fillId="0" applyFill="1" borderId="22" applyBorder="1" xfId="0" applyProtection="1" applyAlignment="1">
      <alignment horizontal="left" vertical="center" wrapText="1"/>
    </xf>
    <xf numFmtId="49" applyNumberFormat="1" fontId="16" applyFont="1" fillId="0" applyFill="1" borderId="20" applyBorder="1" xfId="0" applyProtection="1" applyAlignment="1">
      <alignment horizontal="left" vertical="center" wrapText="1"/>
    </xf>
    <xf numFmtId="49" applyNumberFormat="1" fontId="16" applyFont="1" fillId="0" applyFill="1" borderId="21" applyBorder="1" xfId="0" applyProtection="1" applyAlignment="1">
      <alignment horizontal="left" vertical="center" wrapText="1"/>
    </xf>
    <xf numFmtId="49" applyNumberFormat="1" fontId="25" applyFont="1" fillId="0" applyFill="1" borderId="22" applyBorder="1" xfId="0" applyProtection="1" applyAlignment="1">
      <alignment horizontal="left" vertical="center" wrapText="1"/>
    </xf>
    <xf numFmtId="164" applyNumberFormat="1" fontId="15" applyFont="1" fillId="0" applyFill="1" borderId="17" applyBorder="1" xfId="0" applyProtection="1" applyAlignment="1">
      <alignment horizontal="right" vertical="center"/>
    </xf>
    <xf numFmtId="164" applyNumberFormat="1" fontId="21" applyFont="1" fillId="0" applyFill="1" borderId="17" applyBorder="1" xfId="0" applyProtection="1" applyAlignment="1">
      <alignment horizontal="right" vertical="center"/>
    </xf>
    <xf numFmtId="164" applyNumberFormat="1" fontId="24" applyFont="1" fillId="0" applyFill="1" borderId="17" applyBorder="1" xfId="0" applyProtection="1" applyAlignment="1">
      <alignment horizontal="right" vertical="center"/>
    </xf>
    <xf numFmtId="0" applyNumberFormat="1" fontId="10" applyFont="1" fillId="3" applyFill="1" borderId="13" applyBorder="1" xfId="0" applyProtection="1" applyAlignment="1">
      <alignment horizontal="left" vertical="center" wrapText="1"/>
    </xf>
    <xf numFmtId="164" applyNumberFormat="1" fontId="15" applyFont="1" fillId="0" applyFill="1" borderId="24" applyBorder="1" xfId="0" applyProtection="1" applyAlignment="1">
      <alignment horizontal="right" vertical="center"/>
    </xf>
    <xf numFmtId="0" applyNumberFormat="1" fontId="2" applyFont="1" fillId="4" applyFill="1" borderId="0" applyBorder="1" xfId="0" applyProtection="1"/>
    <xf numFmtId="0" applyNumberFormat="1" fontId="2" applyFont="1" fillId="4" applyFill="1" borderId="0" applyBorder="1" xfId="0" applyProtection="1" applyAlignment="1">
      <alignment horizontal="center" vertical="center"/>
    </xf>
    <xf numFmtId="0" applyNumberFormat="1" fontId="7" applyFont="1" fillId="4" applyFill="1" borderId="0" applyBorder="1" xfId="0" applyProtection="1" applyAlignment="1">
      <alignment horizontal="center" vertical="center"/>
    </xf>
    <xf numFmtId="0" applyNumberFormat="1" fontId="2" applyFont="1" fillId="4" applyFill="1" borderId="0" applyBorder="1" xfId="0" applyProtection="1" applyAlignment="1">
      <alignment horizontal="center" vertical="center"/>
    </xf>
    <xf numFmtId="0" applyNumberFormat="1" fontId="11" applyFont="1" fillId="4" applyFill="1" borderId="0" applyBorder="1" xfId="0" applyProtection="1"/>
    <xf numFmtId="0" applyNumberFormat="1" fontId="16" applyFont="1" fillId="4" applyFill="1" borderId="0" applyBorder="1" xfId="0" applyProtection="1"/>
    <xf numFmtId="0" applyNumberFormat="1" fontId="17" applyFont="1" fillId="4" applyFill="1" borderId="0" applyBorder="1" xfId="0" applyProtection="1"/>
    <xf numFmtId="0" applyNumberFormat="1" fontId="22" applyFont="1" fillId="4" applyFill="1" borderId="0" applyBorder="1" xfId="0" applyProtection="1"/>
    <xf numFmtId="0" applyNumberFormat="1" fontId="26" applyFont="1" fillId="4" applyFill="1" borderId="0" applyBorder="1" xfId="0" applyProtection="1"/>
    <xf numFmtId="0" applyNumberFormat="1" fontId="11" applyFont="1" fillId="4" applyFill="1" borderId="0" applyBorder="1" xfId="0" applyProtection="1">
      <alignment wrapText="1"/>
    </xf>
    <xf numFmtId="0" applyNumberFormat="1" fontId="27" applyFont="1" fillId="4" applyFill="1" borderId="0" applyBorder="1" xfId="0" applyProtection="1"/>
    <xf numFmtId="0" applyNumberFormat="1" fontId="19" applyFont="1" fillId="4" applyFill="1" borderId="0" applyBorder="1" xfId="0" applyProtection="1"/>
    <xf numFmtId="0" applyNumberFormat="1" fontId="18" applyFont="1" fillId="4" applyFill="1" borderId="0" applyBorder="1" xfId="0" applyProtection="1"/>
    <xf numFmtId="0" applyNumberFormat="1" fontId="28" applyFont="1" fillId="4" applyFill="1" borderId="0" applyBorder="1" xfId="0" applyProtection="1"/>
    <xf numFmtId="0" applyNumberFormat="1" fontId="2" applyFont="1" fillId="4" applyFill="1" borderId="0" applyBorder="1" xfId="0" applyProtection="1" applyAlignment="1">
      <alignment horizontal="left"/>
    </xf>
    <xf numFmtId="0" applyNumberFormat="1" fontId="2" applyFont="1" fillId="4" applyFill="1" borderId="0" applyBorder="1" xfId="0" applyProtection="1" applyAlignment="1">
      <alignment horizontal="left" vertical="center" wrapText="1"/>
    </xf>
    <xf numFmtId="0" applyNumberFormat="1" fontId="29" applyFont="1" fillId="4" applyFill="1" borderId="0" applyBorder="1" xfId="0" applyProtection="1"/>
    <xf numFmtId="0" applyNumberFormat="1" fontId="30" applyFont="1" fillId="4" applyFill="1" borderId="0" applyBorder="1" xfId="0" applyProtection="1" applyAlignment="1">
      <alignment horizontal="right" vertical="center"/>
    </xf>
    <xf numFmtId="0" applyNumberFormat="1" fontId="2" applyFont="1" fillId="4" applyFill="1" borderId="0" applyBorder="1" xfId="0" applyProtection="1"/>
    <xf numFmtId="49" applyNumberFormat="1" fontId="32" applyFont="1" fillId="4" applyFill="1" borderId="0" applyBorder="1" xfId="0" applyProtection="1" applyAlignment="1">
      <alignment horizontal="left" vertical="center"/>
    </xf>
    <xf numFmtId="0" applyNumberFormat="1" fontId="2" applyFont="1" fillId="4" applyFill="1" borderId="0" applyBorder="1" xfId="0" applyProtection="1"/>
    <xf numFmtId="0" applyNumberFormat="1" fontId="3" applyFont="1" fillId="0" applyFill="1" borderId="28" applyBorder="1" xfId="0" applyProtection="1" applyAlignment="1">
      <alignment horizontal="center" vertical="center" wrapText="1"/>
    </xf>
    <xf numFmtId="0" applyNumberFormat="1" fontId="30" applyFont="1" fillId="4" applyFill="1" borderId="0" applyBorder="1" xfId="0" applyProtection="1" applyAlignment="1">
      <alignment vertical="center"/>
    </xf>
    <xf numFmtId="1" applyNumberFormat="1" fontId="34" applyFont="1" fillId="2" applyFill="1" borderId="7" applyBorder="1" xfId="0" applyProtection="1" applyAlignment="1">
      <alignment horizontal="center" vertical="center" wrapText="1"/>
    </xf>
    <xf numFmtId="0" applyNumberFormat="1" fontId="35" applyFont="1" fillId="0" applyFill="1" borderId="28" applyBorder="1" xfId="0" applyProtection="1" applyAlignment="1">
      <alignment horizontal="center" vertical="center" wrapText="1"/>
    </xf>
    <xf numFmtId="0" applyNumberFormat="1" fontId="35" applyFont="1" fillId="0" applyFill="1" borderId="28" applyBorder="1" xfId="0" applyProtection="1" applyAlignment="1">
      <alignment horizontal="left" vertical="center" indent="1"/>
    </xf>
    <xf numFmtId="0" applyNumberFormat="1" fontId="8" applyFont="1" fillId="3" applyFill="1" borderId="10" applyBorder="1" xfId="0" applyProtection="1" applyAlignment="1">
      <alignment horizontal="left" vertical="center" wrapText="1"/>
    </xf>
    <xf numFmtId="0" applyNumberFormat="1" fontId="8" applyFont="1" fillId="3" applyFill="1" borderId="10" applyBorder="1" xfId="0" applyProtection="1" applyAlignment="1">
      <alignment horizontal="left" vertical="center" wrapText="1"/>
    </xf>
    <xf numFmtId="0" applyNumberFormat="1" fontId="8" applyFont="1" fillId="3" applyFill="1" borderId="10" applyBorder="1" xfId="0" applyProtection="1" applyAlignment="1">
      <alignment horizontal="left" vertical="center" wrapText="1"/>
    </xf>
    <xf numFmtId="4" applyNumberFormat="1" fontId="10" applyFont="1" fillId="3" applyFill="1" borderId="29" applyBorder="1" xfId="0" applyProtection="1" applyAlignment="1">
      <alignment horizontal="center" vertical="center" wrapText="1"/>
    </xf>
    <xf numFmtId="4" applyNumberFormat="1" fontId="10" applyFont="1" fillId="3" applyFill="1" borderId="29" applyBorder="1" xfId="0" applyProtection="1" applyAlignment="1">
      <alignment horizontal="center" vertical="center" wrapText="1"/>
    </xf>
    <xf numFmtId="4" applyNumberFormat="1" fontId="23" applyFont="1" fillId="0" applyFill="1" borderId="30" applyBorder="1" xfId="0" applyAlignment="1">
      <alignment horizontal="right" vertical="center" shrinkToFit="1"/>
      <protection locked="0"/>
    </xf>
    <xf numFmtId="4" applyNumberFormat="1" fontId="20" applyFont="1" fillId="0" applyFill="1" borderId="30" applyBorder="1" xfId="0" applyProtection="1" applyAlignment="1">
      <alignment horizontal="right" vertical="center" shrinkToFit="1"/>
    </xf>
    <xf numFmtId="4" applyNumberFormat="1" fontId="24" applyFont="1" fillId="0" applyFill="1" borderId="30" applyBorder="1" xfId="0" applyAlignment="1">
      <alignment horizontal="right" vertical="center" shrinkToFit="1"/>
      <protection locked="0"/>
    </xf>
    <xf numFmtId="4" applyNumberFormat="1" fontId="24" applyFont="1" fillId="0" applyFill="1" borderId="31" applyBorder="1" xfId="0" applyAlignment="1">
      <alignment horizontal="right" vertical="center" shrinkToFit="1"/>
      <protection locked="0"/>
    </xf>
    <xf numFmtId="0" applyNumberFormat="1" fontId="8" applyFont="1" fillId="3" applyFill="1" borderId="10" applyBorder="1" xfId="0" applyProtection="1" applyAlignment="1">
      <alignment horizontal="left" vertical="center" wrapText="1"/>
    </xf>
    <xf numFmtId="4" applyNumberFormat="1" fontId="23" applyFont="1" fillId="0" applyFill="1" borderId="15" applyBorder="1" xfId="0" applyProtection="1" applyAlignment="1">
      <alignment horizontal="right" vertical="center" shrinkToFit="1"/>
    </xf>
    <xf numFmtId="0" applyNumberFormat="1" fontId="2" applyFont="1" fillId="4" applyFill="1" borderId="0" applyBorder="1" xfId="0" applyProtection="1" applyAlignment="1">
      <alignment horizontal="center" vertical="center"/>
    </xf>
    <xf numFmtId="0" applyNumberFormat="1" fontId="7" applyFont="1" fillId="4" applyFill="1" borderId="0" applyBorder="1" xfId="0" applyProtection="1" applyAlignment="1">
      <alignment horizontal="center" vertical="center"/>
    </xf>
    <xf numFmtId="0" applyNumberFormat="1" fontId="2" applyFont="1" fillId="4" applyFill="1" borderId="0" applyBorder="1" xfId="0" applyProtection="1" applyAlignment="1">
      <alignment horizontal="center" vertical="center"/>
    </xf>
    <xf numFmtId="0" applyNumberFormat="1" fontId="11" applyFont="1" fillId="4" applyFill="1" borderId="0" applyBorder="1" xfId="0" applyProtection="1"/>
    <xf numFmtId="0" applyNumberFormat="1" fontId="16" applyFont="1" fillId="4" applyFill="1" borderId="0" applyBorder="1" xfId="0" applyProtection="1"/>
    <xf numFmtId="0" applyNumberFormat="1" fontId="17" applyFont="1" fillId="4" applyFill="1" borderId="0" applyBorder="1" xfId="0" applyProtection="1"/>
    <xf numFmtId="0" applyNumberFormat="1" fontId="22" applyFont="1" fillId="4" applyFill="1" borderId="0" applyBorder="1" xfId="0" applyProtection="1"/>
    <xf numFmtId="0" applyNumberFormat="1" fontId="26" applyFont="1" fillId="4" applyFill="1" borderId="0" applyBorder="1" xfId="0" applyProtection="1"/>
    <xf numFmtId="0" applyNumberFormat="1" fontId="11" applyFont="1" fillId="4" applyFill="1" borderId="0" applyBorder="1" xfId="0" applyProtection="1">
      <alignment wrapText="1"/>
    </xf>
    <xf numFmtId="0" applyNumberFormat="1" fontId="27" applyFont="1" fillId="4" applyFill="1" borderId="0" applyBorder="1" xfId="0" applyProtection="1"/>
    <xf numFmtId="0" applyNumberFormat="1" fontId="19" applyFont="1" fillId="4" applyFill="1" borderId="0" applyBorder="1" xfId="0" applyProtection="1"/>
    <xf numFmtId="0" applyNumberFormat="1" fontId="18" applyFont="1" fillId="4" applyFill="1" borderId="0" applyBorder="1" xfId="0" applyProtection="1"/>
    <xf numFmtId="0" applyNumberFormat="1" fontId="28" applyFont="1" fillId="4" applyFill="1" borderId="0" applyBorder="1" xfId="0" applyProtection="1"/>
    <xf numFmtId="4" applyNumberFormat="1" fontId="23" applyFont="1" fillId="0" applyFill="1" borderId="32" applyBorder="1" xfId="0" applyProtection="1" applyAlignment="1">
      <alignment horizontal="right" vertical="center" shrinkToFit="1"/>
    </xf>
    <xf numFmtId="0" applyNumberFormat="1" fontId="2" applyFont="1" fillId="4" applyFill="1" borderId="0" applyBorder="1" xfId="0" applyProtection="1" applyAlignment="1">
      <alignment horizontal="left"/>
    </xf>
    <xf numFmtId="0" applyNumberFormat="1" fontId="2" applyFont="1" fillId="4" applyFill="1" borderId="0" applyBorder="1" xfId="0" applyProtection="1" applyAlignment="1">
      <alignment horizontal="left" vertical="center" wrapText="1"/>
    </xf>
    <xf numFmtId="0" applyNumberFormat="1" fontId="29" applyFont="1" fillId="4" applyFill="1" borderId="0" applyBorder="1" xfId="0" applyProtection="1"/>
    <xf numFmtId="0" applyNumberFormat="1" fontId="15" applyFont="1" fillId="4" applyFill="1" borderId="0" applyBorder="1" xfId="0" applyProtection="1" applyAlignment="1">
      <alignment vertical="center"/>
    </xf>
    <xf numFmtId="0" applyNumberFormat="1" fontId="30" applyFont="1" fillId="4" applyFill="1" borderId="0" applyBorder="1" xfId="0" applyAlignment="1">
      <alignment vertical="center"/>
      <protection locked="0"/>
    </xf>
    <xf numFmtId="0" applyNumberFormat="1" fontId="31" applyFont="1" fillId="4" applyFill="1" borderId="0" applyBorder="1" xfId="0" applyAlignment="1">
      <alignment horizontal="left" vertical="center" wrapText="1"/>
      <protection locked="0"/>
    </xf>
    <xf numFmtId="0" applyNumberFormat="1" fontId="30" applyFont="1" fillId="4" applyFill="1" borderId="0" applyBorder="1" xfId="0" applyAlignment="1">
      <alignment horizontal="right" vertical="center"/>
      <protection locked="0"/>
    </xf>
    <xf numFmtId="0" applyNumberFormat="1" fontId="32" applyFont="1" fillId="4" applyFill="1" borderId="0" applyBorder="1" xfId="0" applyAlignment="1">
      <alignment horizontal="left" vertical="center"/>
      <protection locked="0"/>
    </xf>
    <xf numFmtId="0" applyNumberFormat="1" fontId="33" applyFont="1" fillId="3" applyFill="1" borderId="28" applyBorder="1" xfId="0" applyProtection="1" applyAlignment="1">
      <alignment horizontal="center" vertical="center" wrapText="1"/>
    </xf>
    <xf numFmtId="0" applyNumberFormat="1" fontId="8" applyFont="1" fillId="3" applyFill="1" borderId="10" applyBorder="1" xfId="0" applyProtection="1" applyAlignment="1">
      <alignment horizontal="left" vertical="center" wrapText="1"/>
    </xf>
    <xf numFmtId="0" applyNumberFormat="1" fontId="9" applyFont="1" fillId="0" applyFill="1" borderId="11" applyBorder="1" xfId="0" applyProtection="1" applyAlignment="1">
      <alignment horizontal="left" vertical="center"/>
    </xf>
    <xf numFmtId="0" applyNumberFormat="1" fontId="9" applyFont="1" fillId="0" applyFill="1" borderId="11" applyBorder="1" xfId="0" applyProtection="1" applyAlignment="1">
      <alignment horizontal="left" vertical="center" wrapText="1"/>
    </xf>
    <xf numFmtId="0" applyNumberFormat="1" fontId="1" applyFont="1" fillId="0" applyFill="1" borderId="1" applyBorder="1" xfId="0" applyProtection="1" applyAlignment="1">
      <alignment horizontal="center" vertical="center" wrapText="1"/>
    </xf>
    <xf numFmtId="0" applyNumberFormat="1" fontId="1" applyFont="1" fillId="0" applyFill="1" borderId="0" applyBorder="1" xfId="0" applyProtection="1" applyAlignment="1">
      <alignment horizontal="center" vertical="center" wrapText="1"/>
    </xf>
    <xf numFmtId="49" applyNumberFormat="1" fontId="4" applyFont="1" fillId="0" applyFill="1" borderId="4" applyBorder="1" xfId="0" applyProtection="1" applyAlignment="1">
      <alignment horizontal="center" vertical="center" wrapText="1"/>
    </xf>
    <xf numFmtId="49" applyNumberFormat="1" fontId="4" applyFont="1" fillId="0" applyFill="1" borderId="5" applyBorder="1" xfId="0" applyProtection="1" applyAlignment="1">
      <alignment horizontal="center" vertical="center" wrapText="1"/>
    </xf>
    <xf numFmtId="49" applyNumberFormat="1" fontId="4" applyFont="1" fillId="0" applyFill="1" borderId="25" applyBorder="1" xfId="0" applyProtection="1" applyAlignment="1">
      <alignment horizontal="center" vertical="center" wrapText="1"/>
    </xf>
    <xf numFmtId="49" applyNumberFormat="1" fontId="4" applyFont="1" fillId="0" applyFill="1" borderId="26" applyBorder="1" xfId="0" applyProtection="1" applyAlignment="1">
      <alignment horizontal="center" vertical="center" wrapText="1"/>
    </xf>
    <xf numFmtId="49" applyNumberFormat="1" fontId="4" applyFont="1" fillId="0" applyFill="1" borderId="27" applyBorder="1" xfId="0" applyProtection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8"/>
  <sheetViews>
    <sheetView workbookViewId="0"/>
  </sheetViews>
  <sheetFormatPr defaultRowHeight="12.75" x14ac:dyDescent="0.2"/>
  <cols>
    <col min="1" max="1" width="11" customWidth="1" style="1"/>
    <col min="2" max="2" width="66.7109375" customWidth="1" style="1"/>
  </cols>
  <sheetData>
    <row r="2" ht="37.5" customHeight="1">
      <c r="A2" s="126" t="s">
        <v>784</v>
      </c>
      <c r="B2" s="126"/>
    </row>
    <row r="3" ht="24" customHeight="1">
      <c r="A3" s="90" t="s">
        <v>785</v>
      </c>
      <c r="B3" s="90" t="s">
        <v>786</v>
      </c>
    </row>
    <row r="4" ht="15">
      <c r="A4" s="91">
        <v>510</v>
      </c>
      <c r="B4" s="92" t="s">
        <v>787</v>
      </c>
    </row>
    <row r="5" ht="15">
      <c r="A5" s="91">
        <v>561</v>
      </c>
      <c r="B5" s="92" t="s">
        <v>788</v>
      </c>
    </row>
    <row r="6" ht="15">
      <c r="A6" s="91">
        <v>562</v>
      </c>
      <c r="B6" s="92" t="s">
        <v>789</v>
      </c>
    </row>
    <row r="7" ht="15">
      <c r="A7" s="91">
        <v>563</v>
      </c>
      <c r="B7" s="92" t="s">
        <v>790</v>
      </c>
    </row>
    <row r="8" ht="15">
      <c r="A8" s="91">
        <v>564</v>
      </c>
      <c r="B8" s="92" t="s">
        <v>791</v>
      </c>
    </row>
    <row r="9" ht="15">
      <c r="A9" s="91">
        <v>565</v>
      </c>
      <c r="B9" s="92" t="s">
        <v>792</v>
      </c>
    </row>
    <row r="10" ht="15">
      <c r="A10" s="91">
        <v>566</v>
      </c>
      <c r="B10" s="92" t="s">
        <v>793</v>
      </c>
    </row>
    <row r="11" ht="15">
      <c r="A11" s="91">
        <v>567</v>
      </c>
      <c r="B11" s="92" t="s">
        <v>794</v>
      </c>
    </row>
    <row r="12" ht="15">
      <c r="A12" s="91">
        <v>575</v>
      </c>
      <c r="B12" s="92" t="s">
        <v>795</v>
      </c>
    </row>
    <row r="13" ht="15">
      <c r="A13" s="91">
        <v>577</v>
      </c>
      <c r="B13" s="92" t="s">
        <v>796</v>
      </c>
    </row>
    <row r="14" ht="15">
      <c r="A14" s="91">
        <v>578</v>
      </c>
      <c r="B14" s="92" t="s">
        <v>797</v>
      </c>
    </row>
    <row r="15" ht="15">
      <c r="A15" s="91">
        <v>579</v>
      </c>
      <c r="B15" s="92" t="s">
        <v>798</v>
      </c>
    </row>
    <row r="16" ht="15">
      <c r="A16" s="91">
        <v>581</v>
      </c>
      <c r="B16" s="92" t="s">
        <v>799</v>
      </c>
    </row>
    <row r="17" ht="15">
      <c r="A17" s="91">
        <v>815</v>
      </c>
      <c r="B17" s="92" t="s">
        <v>800</v>
      </c>
    </row>
    <row r="18" ht="15">
      <c r="A18" s="91">
        <v>816</v>
      </c>
      <c r="B18" s="92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>
    <mergeCell ref="A2:B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58"/>
  <sheetViews>
    <sheetView tabSelected="1" zoomScaleNormal="100" workbookViewId="0"/>
  </sheetViews>
  <sheetFormatPr defaultColWidth="14.42578125" defaultRowHeight="12" x14ac:dyDescent="0.2"/>
  <cols>
    <col min="1" max="1" width="7.85546875" customWidth="1" style="118"/>
    <col min="2" max="2" width="60.140625" customWidth="1" style="119"/>
    <col min="3" max="3" width="8.140625" customWidth="1" style="118"/>
    <col min="4" max="9" width="14.7109375" customWidth="1" style="120"/>
    <col min="10" max="10" width="8.7109375" customWidth="1" style="120"/>
    <col min="11" max="16384" width="14.42578125" customWidth="1" style="85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21</v>
      </c>
      <c r="E1" s="85"/>
      <c r="F1" s="86"/>
      <c r="G1" s="87"/>
      <c r="H1" s="84" t="s">
        <v>3</v>
      </c>
      <c r="I1" s="125" t="s">
        <v>4</v>
      </c>
      <c r="J1" s="87"/>
    </row>
    <row r="2" ht="42" customHeight="1" s="104" customFormat="1">
      <c r="A2" s="130" t="s">
        <v>776</v>
      </c>
      <c r="B2" s="130"/>
      <c r="C2" s="130"/>
      <c r="D2" s="130"/>
      <c r="E2" s="130"/>
      <c r="F2" s="130"/>
      <c r="G2" s="130"/>
      <c r="H2" s="131"/>
      <c r="I2" s="131"/>
      <c r="J2" s="130"/>
    </row>
    <row r="3" ht="56.25" customHeight="1" s="104" customFormat="1">
      <c r="A3" s="22" t="s">
        <v>6</v>
      </c>
      <c r="B3" s="23" t="s">
        <v>7</v>
      </c>
      <c r="C3" s="24" t="s">
        <v>8</v>
      </c>
      <c r="D3" s="132" t="s">
        <v>777</v>
      </c>
      <c r="E3" s="133"/>
      <c r="F3" s="132" t="s">
        <v>778</v>
      </c>
      <c r="G3" s="134"/>
      <c r="H3" s="135" t="s">
        <v>779</v>
      </c>
      <c r="I3" s="136"/>
      <c r="J3" s="88" t="s">
        <v>780</v>
      </c>
    </row>
    <row r="4" ht="12" customHeight="1" s="106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28">
        <v>6</v>
      </c>
      <c r="G4" s="28">
        <v>7</v>
      </c>
      <c r="H4" s="29" t="s">
        <v>781</v>
      </c>
      <c r="I4" s="29" t="s">
        <v>782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ht="59.25" customHeight="1" s="107" customFormat="1">
      <c r="A5" s="127" t="s">
        <v>11</v>
      </c>
      <c r="B5" s="128"/>
      <c r="C5" s="102"/>
      <c r="D5" s="19" t="s">
        <v>12</v>
      </c>
      <c r="E5" s="19" t="s">
        <v>13</v>
      </c>
      <c r="F5" s="19" t="s">
        <v>12</v>
      </c>
      <c r="G5" s="19" t="s">
        <v>13</v>
      </c>
      <c r="H5" s="19" t="s">
        <v>12</v>
      </c>
      <c r="I5" s="19" t="s">
        <v>13</v>
      </c>
      <c r="J5" s="31"/>
    </row>
    <row r="6" s="109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12">
        <f ref="E6:I6" t="shared" si="0">+E7+E14+E19+E30+E35</f>
        <v>0</v>
      </c>
      <c r="F6" s="12">
        <f t="shared" si="0"/>
        <v>0</v>
      </c>
      <c r="G6" s="12">
        <f>+G7+G14+G19+G30+G35</f>
        <v>0</v>
      </c>
      <c r="H6" s="12">
        <f t="shared" si="0"/>
        <v>0</v>
      </c>
      <c r="I6" s="12">
        <f t="shared" si="0"/>
        <v>0</v>
      </c>
      <c r="J6" s="62" t="str">
        <f>IF(H6&lt;&gt;0,IF(I6/H6&gt;=100,"&gt;&gt;100",I6/H6*100),"-")</f>
        <v>-</v>
      </c>
      <c r="K6" s="108"/>
    </row>
    <row r="7">
      <c r="A7" s="35" t="s">
        <v>16</v>
      </c>
      <c r="B7" s="36" t="s">
        <v>17</v>
      </c>
      <c r="C7" s="37" t="s">
        <v>16</v>
      </c>
      <c r="D7" s="13">
        <f>D8+D11</f>
        <v>0</v>
      </c>
      <c r="E7" s="13">
        <f ref="E7:I7" t="shared" si="1">E8+E11</f>
        <v>0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0</v>
      </c>
      <c r="J7" s="62" t="str">
        <f ref="J7:J42" t="shared" si="2">IF(H7&lt;&gt;0,IF(I7/H7&gt;=100,"&gt;&gt;100",I7/H7*100),"-")</f>
        <v>-</v>
      </c>
      <c r="K7" s="108"/>
    </row>
    <row r="8" s="110" customFormat="1">
      <c r="A8" s="35" t="s">
        <v>18</v>
      </c>
      <c r="B8" s="36" t="s">
        <v>19</v>
      </c>
      <c r="C8" s="37" t="s">
        <v>18</v>
      </c>
      <c r="D8" s="13">
        <f>SUM(D9:D10)</f>
        <v>0</v>
      </c>
      <c r="E8" s="13">
        <f>SUM(E9:E10)</f>
        <v>0</v>
      </c>
      <c r="F8" s="13">
        <f ref="F8:I8" t="shared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0</v>
      </c>
      <c r="J8" s="63" t="str">
        <f t="shared" si="2"/>
        <v>-</v>
      </c>
      <c r="K8" s="108"/>
    </row>
    <row r="9" s="110" customFormat="1">
      <c r="A9" s="35" t="s">
        <v>20</v>
      </c>
      <c r="B9" s="36" t="s">
        <v>21</v>
      </c>
      <c r="C9" s="37" t="s">
        <v>20</v>
      </c>
      <c r="D9" s="103">
        <f>SUM('510:816'!D9)</f>
        <v>0</v>
      </c>
      <c r="E9" s="103">
        <f>SUM('510:816'!E9)</f>
        <v>0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0</v>
      </c>
      <c r="J9" s="63" t="str">
        <f t="shared" si="2"/>
        <v>-</v>
      </c>
      <c r="K9" s="108"/>
    </row>
    <row r="10" s="110" customFormat="1">
      <c r="A10" s="35">
        <v>63112</v>
      </c>
      <c r="B10" s="36" t="s">
        <v>22</v>
      </c>
      <c r="C10" s="37">
        <v>63112</v>
      </c>
      <c r="D10" s="103">
        <f>SUM('510:816'!D10)</f>
        <v>0</v>
      </c>
      <c r="E10" s="103">
        <f>SUM('510:816'!E10)</f>
        <v>0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0</v>
      </c>
      <c r="J10" s="63" t="str">
        <f t="shared" si="2"/>
        <v>-</v>
      </c>
      <c r="K10" s="108"/>
    </row>
    <row r="11">
      <c r="A11" s="35" t="s">
        <v>23</v>
      </c>
      <c r="B11" s="36" t="s">
        <v>24</v>
      </c>
      <c r="C11" s="37" t="s">
        <v>23</v>
      </c>
      <c r="D11" s="13">
        <f>SUM(D12:D13)</f>
        <v>0</v>
      </c>
      <c r="E11" s="13">
        <f ref="E11:I11" t="shared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="110" customFormat="1">
      <c r="A12" s="35" t="s">
        <v>25</v>
      </c>
      <c r="B12" s="36" t="s">
        <v>26</v>
      </c>
      <c r="C12" s="37" t="s">
        <v>25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ref="H12:I13" t="shared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="110" customFormat="1">
      <c r="A13" s="35">
        <v>63122</v>
      </c>
      <c r="B13" s="36" t="s">
        <v>27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ht="24">
      <c r="A14" s="35">
        <v>632</v>
      </c>
      <c r="B14" s="36" t="s">
        <v>28</v>
      </c>
      <c r="C14" s="37" t="s">
        <v>29</v>
      </c>
      <c r="D14" s="13">
        <f>SUM(D15:D18)</f>
        <v>0</v>
      </c>
      <c r="E14" s="13">
        <f ref="E14:I14" t="shared" si="6">SUM(E15:E18)</f>
        <v>0</v>
      </c>
      <c r="F14" s="13">
        <f t="shared" si="6"/>
        <v>0</v>
      </c>
      <c r="G14" s="13">
        <f t="shared" si="6"/>
        <v>0</v>
      </c>
      <c r="H14" s="13">
        <f t="shared" si="6"/>
        <v>0</v>
      </c>
      <c r="I14" s="13">
        <f t="shared" si="6"/>
        <v>0</v>
      </c>
      <c r="J14" s="62" t="str">
        <f t="shared" si="2"/>
        <v>-</v>
      </c>
      <c r="K14" s="108"/>
    </row>
    <row r="15">
      <c r="A15" s="38">
        <v>6321</v>
      </c>
      <c r="B15" s="39" t="s">
        <v>30</v>
      </c>
      <c r="C15" s="37" t="s">
        <v>31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ref="H15:I18" t="shared" si="7">D15+F15</f>
        <v>0</v>
      </c>
      <c r="I15" s="15">
        <f t="shared" si="7"/>
        <v>0</v>
      </c>
      <c r="J15" s="62" t="str">
        <f t="shared" si="2"/>
        <v>-</v>
      </c>
      <c r="K15" s="108"/>
    </row>
    <row r="16">
      <c r="A16" s="38">
        <v>6322</v>
      </c>
      <c r="B16" s="39" t="s">
        <v>32</v>
      </c>
      <c r="C16" s="37" t="s">
        <v>33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>
      <c r="A17" s="38">
        <v>6323</v>
      </c>
      <c r="B17" s="39" t="s">
        <v>34</v>
      </c>
      <c r="C17" s="37" t="s">
        <v>35</v>
      </c>
      <c r="D17" s="103">
        <f>SUM('510:816'!D17)</f>
        <v>0</v>
      </c>
      <c r="E17" s="103">
        <f>SUM('510:816'!E17)</f>
        <v>0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0</v>
      </c>
      <c r="I17" s="15">
        <f t="shared" si="7"/>
        <v>0</v>
      </c>
      <c r="J17" s="62" t="str">
        <f t="shared" si="2"/>
        <v>-</v>
      </c>
      <c r="K17" s="108"/>
    </row>
    <row r="18">
      <c r="A18" s="38">
        <v>6324</v>
      </c>
      <c r="B18" s="39" t="s">
        <v>36</v>
      </c>
      <c r="C18" s="40" t="s">
        <v>37</v>
      </c>
      <c r="D18" s="103">
        <f>SUM('510:816'!D18)</f>
        <v>0</v>
      </c>
      <c r="E18" s="103">
        <f>SUM('510:816'!E18)</f>
        <v>0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0</v>
      </c>
      <c r="J18" s="62" t="str">
        <f t="shared" si="2"/>
        <v>-</v>
      </c>
      <c r="K18" s="108"/>
    </row>
    <row r="19">
      <c r="A19" s="35" t="s">
        <v>38</v>
      </c>
      <c r="B19" s="36" t="s">
        <v>39</v>
      </c>
      <c r="C19" s="37" t="s">
        <v>38</v>
      </c>
      <c r="D19" s="13">
        <f>D20+D25</f>
        <v>0</v>
      </c>
      <c r="E19" s="13">
        <f ref="E19:I19" t="shared" si="8">E20+E25</f>
        <v>0</v>
      </c>
      <c r="F19" s="13">
        <f t="shared" si="8"/>
        <v>0</v>
      </c>
      <c r="G19" s="13">
        <f t="shared" si="8"/>
        <v>0</v>
      </c>
      <c r="H19" s="13">
        <f t="shared" si="8"/>
        <v>0</v>
      </c>
      <c r="I19" s="13">
        <f t="shared" si="8"/>
        <v>0</v>
      </c>
      <c r="J19" s="62" t="str">
        <f t="shared" si="2"/>
        <v>-</v>
      </c>
      <c r="K19" s="108"/>
    </row>
    <row r="20">
      <c r="A20" s="38" t="s">
        <v>40</v>
      </c>
      <c r="B20" s="39" t="s">
        <v>41</v>
      </c>
      <c r="C20" s="40" t="s">
        <v>40</v>
      </c>
      <c r="D20" s="13">
        <f>SUM(D21:D24)</f>
        <v>0</v>
      </c>
      <c r="E20" s="13">
        <f ref="E20:I20" t="shared" si="9">SUM(E21:E24)</f>
        <v>0</v>
      </c>
      <c r="F20" s="13">
        <f t="shared" si="9"/>
        <v>0</v>
      </c>
      <c r="G20" s="13">
        <f t="shared" si="9"/>
        <v>0</v>
      </c>
      <c r="H20" s="13">
        <f t="shared" si="9"/>
        <v>0</v>
      </c>
      <c r="I20" s="13">
        <f t="shared" si="9"/>
        <v>0</v>
      </c>
      <c r="J20" s="62" t="str">
        <f t="shared" si="2"/>
        <v>-</v>
      </c>
      <c r="K20" s="108"/>
    </row>
    <row r="21">
      <c r="A21" s="38" t="s">
        <v>42</v>
      </c>
      <c r="B21" s="39" t="s">
        <v>43</v>
      </c>
      <c r="C21" s="40" t="s">
        <v>42</v>
      </c>
      <c r="D21" s="103">
        <f>SUM('510:816'!D21)</f>
        <v>0</v>
      </c>
      <c r="E21" s="103">
        <f>SUM('510:816'!E21)</f>
        <v>0</v>
      </c>
      <c r="F21" s="103">
        <f>'Nacionalno sufinanciranje'!D21</f>
        <v>0</v>
      </c>
      <c r="G21" s="103">
        <f>'Nacionalno sufinanciranje'!E21</f>
        <v>0</v>
      </c>
      <c r="H21" s="15">
        <f ref="H21:I24" t="shared" si="10">D21+F21</f>
        <v>0</v>
      </c>
      <c r="I21" s="15">
        <f t="shared" si="10"/>
        <v>0</v>
      </c>
      <c r="J21" s="62" t="str">
        <f t="shared" si="2"/>
        <v>-</v>
      </c>
      <c r="K21" s="108"/>
    </row>
    <row r="22">
      <c r="A22" s="38" t="s">
        <v>44</v>
      </c>
      <c r="B22" s="39" t="s">
        <v>45</v>
      </c>
      <c r="C22" s="40" t="s">
        <v>44</v>
      </c>
      <c r="D22" s="103">
        <f>SUM('510:816'!D22)</f>
        <v>0</v>
      </c>
      <c r="E22" s="103">
        <f>SUM('510:816'!E22)</f>
        <v>0</v>
      </c>
      <c r="F22" s="103">
        <f>'Nacionalno sufinanciranje'!D22</f>
        <v>0</v>
      </c>
      <c r="G22" s="103">
        <f>'Nacionalno sufinanciranje'!E22</f>
        <v>0</v>
      </c>
      <c r="H22" s="15">
        <f t="shared" si="10"/>
        <v>0</v>
      </c>
      <c r="I22" s="15">
        <f t="shared" si="10"/>
        <v>0</v>
      </c>
      <c r="J22" s="62" t="str">
        <f t="shared" si="2"/>
        <v>-</v>
      </c>
      <c r="K22" s="108"/>
    </row>
    <row r="23" ht="24">
      <c r="A23" s="38" t="s">
        <v>46</v>
      </c>
      <c r="B23" s="39" t="s">
        <v>47</v>
      </c>
      <c r="C23" s="40" t="s">
        <v>46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ht="24">
      <c r="A24" s="38" t="s">
        <v>48</v>
      </c>
      <c r="B24" s="39" t="s">
        <v>49</v>
      </c>
      <c r="C24" s="40" t="s">
        <v>48</v>
      </c>
      <c r="D24" s="103">
        <f>SUM('510:816'!D24)</f>
        <v>0</v>
      </c>
      <c r="E24" s="103">
        <f>SUM('510:816'!E24)</f>
        <v>0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0</v>
      </c>
      <c r="I24" s="15">
        <f t="shared" si="10"/>
        <v>0</v>
      </c>
      <c r="J24" s="62" t="str">
        <f t="shared" si="2"/>
        <v>-</v>
      </c>
      <c r="K24" s="108"/>
    </row>
    <row r="25" ht="24" s="108" customFormat="1">
      <c r="A25" s="41" t="s">
        <v>50</v>
      </c>
      <c r="B25" s="42" t="s">
        <v>51</v>
      </c>
      <c r="C25" s="43" t="s">
        <v>50</v>
      </c>
      <c r="D25" s="13">
        <f>SUM(D26:D29)</f>
        <v>0</v>
      </c>
      <c r="E25" s="13">
        <f>SUM(E26:E29)</f>
        <v>0</v>
      </c>
      <c r="F25" s="13">
        <f ref="F25:I25" t="shared" si="11">SUM(F26:F29)</f>
        <v>0</v>
      </c>
      <c r="G25" s="13">
        <f t="shared" si="11"/>
        <v>0</v>
      </c>
      <c r="H25" s="13">
        <f t="shared" si="11"/>
        <v>0</v>
      </c>
      <c r="I25" s="13">
        <f t="shared" si="11"/>
        <v>0</v>
      </c>
      <c r="J25" s="62" t="str">
        <f t="shared" si="2"/>
        <v>-</v>
      </c>
    </row>
    <row r="26" ht="24" s="111" customFormat="1">
      <c r="A26" s="38" t="s">
        <v>52</v>
      </c>
      <c r="B26" s="39" t="s">
        <v>53</v>
      </c>
      <c r="C26" s="40" t="s">
        <v>52</v>
      </c>
      <c r="D26" s="103">
        <f>SUM('510:816'!D26)</f>
        <v>0</v>
      </c>
      <c r="E26" s="103">
        <f>SUM('510:816'!E26)</f>
        <v>0</v>
      </c>
      <c r="F26" s="103">
        <f>'Nacionalno sufinanciranje'!D26</f>
        <v>0</v>
      </c>
      <c r="G26" s="103">
        <f>'Nacionalno sufinanciranje'!E26</f>
        <v>0</v>
      </c>
      <c r="H26" s="15">
        <f ref="H26:I29" t="shared" si="12">D26+F26</f>
        <v>0</v>
      </c>
      <c r="I26" s="15">
        <f t="shared" si="12"/>
        <v>0</v>
      </c>
      <c r="J26" s="62" t="str">
        <f t="shared" si="2"/>
        <v>-</v>
      </c>
      <c r="K26" s="108"/>
    </row>
    <row r="27" s="111" customFormat="1">
      <c r="A27" s="38" t="s">
        <v>54</v>
      </c>
      <c r="B27" s="39" t="s">
        <v>55</v>
      </c>
      <c r="C27" s="40" t="s">
        <v>54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ht="24" s="111" customFormat="1">
      <c r="A28" s="38" t="s">
        <v>56</v>
      </c>
      <c r="B28" s="39" t="s">
        <v>57</v>
      </c>
      <c r="C28" s="40" t="s">
        <v>56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ht="24" s="111" customFormat="1">
      <c r="A29" s="38" t="s">
        <v>58</v>
      </c>
      <c r="B29" s="39" t="s">
        <v>59</v>
      </c>
      <c r="C29" s="40" t="s">
        <v>58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ht="24" s="108" customFormat="1">
      <c r="A30" s="44" t="s">
        <v>60</v>
      </c>
      <c r="B30" s="45" t="s">
        <v>61</v>
      </c>
      <c r="C30" s="43" t="s">
        <v>60</v>
      </c>
      <c r="D30" s="13">
        <f>SUM(D31:D34)</f>
        <v>0</v>
      </c>
      <c r="E30" s="13">
        <f ref="E30:I30" t="shared" si="13">SUM(E31:E34)</f>
        <v>0</v>
      </c>
      <c r="F30" s="13">
        <f t="shared" si="13"/>
        <v>0</v>
      </c>
      <c r="G30" s="13">
        <f t="shared" si="13"/>
        <v>0</v>
      </c>
      <c r="H30" s="13">
        <f t="shared" si="13"/>
        <v>0</v>
      </c>
      <c r="I30" s="13">
        <f t="shared" si="13"/>
        <v>0</v>
      </c>
      <c r="J30" s="62" t="str">
        <f t="shared" si="2"/>
        <v>-</v>
      </c>
    </row>
    <row r="31" s="108" customFormat="1">
      <c r="A31" s="44">
        <v>6391</v>
      </c>
      <c r="B31" s="45" t="s">
        <v>62</v>
      </c>
      <c r="C31" s="43" t="s">
        <v>63</v>
      </c>
      <c r="D31" s="103">
        <f>SUM('510:816'!D31)</f>
        <v>0</v>
      </c>
      <c r="E31" s="103">
        <f>SUM('510:816'!E31)</f>
        <v>0</v>
      </c>
      <c r="F31" s="103">
        <f>'Nacionalno sufinanciranje'!D31</f>
        <v>0</v>
      </c>
      <c r="G31" s="103">
        <f>'Nacionalno sufinanciranje'!E31</f>
        <v>0</v>
      </c>
      <c r="H31" s="16">
        <f ref="H31:I34" t="shared" si="14">D31+F31</f>
        <v>0</v>
      </c>
      <c r="I31" s="16">
        <f t="shared" si="14"/>
        <v>0</v>
      </c>
      <c r="J31" s="62" t="str">
        <f t="shared" si="2"/>
        <v>-</v>
      </c>
    </row>
    <row r="32" s="108" customFormat="1">
      <c r="A32" s="44">
        <v>6392</v>
      </c>
      <c r="B32" s="45" t="s">
        <v>64</v>
      </c>
      <c r="C32" s="43" t="s">
        <v>65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ht="24" s="108" customFormat="1">
      <c r="A33" s="44">
        <v>6393</v>
      </c>
      <c r="B33" s="45" t="s">
        <v>66</v>
      </c>
      <c r="C33" s="43" t="s">
        <v>67</v>
      </c>
      <c r="D33" s="103">
        <f>SUM('510:816'!D33)</f>
        <v>0</v>
      </c>
      <c r="E33" s="103">
        <f>SUM('510:816'!E33)</f>
        <v>0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0</v>
      </c>
      <c r="I33" s="16">
        <f t="shared" si="14"/>
        <v>0</v>
      </c>
      <c r="J33" s="62" t="str">
        <f t="shared" si="2"/>
        <v>-</v>
      </c>
    </row>
    <row r="34" ht="24" s="108" customFormat="1">
      <c r="A34" s="44">
        <v>6394</v>
      </c>
      <c r="B34" s="45" t="s">
        <v>68</v>
      </c>
      <c r="C34" s="43" t="s">
        <v>69</v>
      </c>
      <c r="D34" s="103">
        <f>SUM('510:816'!D34)</f>
        <v>0</v>
      </c>
      <c r="E34" s="103">
        <f>SUM('510:816'!E34)</f>
        <v>0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0</v>
      </c>
      <c r="J34" s="64" t="str">
        <f t="shared" si="2"/>
        <v>-</v>
      </c>
    </row>
    <row r="35" ht="24">
      <c r="A35" s="32">
        <v>671</v>
      </c>
      <c r="B35" s="46" t="s">
        <v>70</v>
      </c>
      <c r="C35" s="47" t="s">
        <v>71</v>
      </c>
      <c r="D35" s="13">
        <f>SUM(D36:D38)</f>
        <v>0</v>
      </c>
      <c r="E35" s="13">
        <f ref="E35:I35" t="shared" si="15">SUM(E36:E38)</f>
        <v>0</v>
      </c>
      <c r="F35" s="13">
        <f t="shared" si="15"/>
        <v>0</v>
      </c>
      <c r="G35" s="13">
        <f t="shared" si="15"/>
        <v>0</v>
      </c>
      <c r="H35" s="13">
        <f t="shared" si="15"/>
        <v>0</v>
      </c>
      <c r="I35" s="13">
        <f t="shared" si="15"/>
        <v>0</v>
      </c>
      <c r="J35" s="62" t="str">
        <f t="shared" si="2"/>
        <v>-</v>
      </c>
      <c r="K35" s="108"/>
    </row>
    <row r="36">
      <c r="A36" s="48">
        <v>6711</v>
      </c>
      <c r="B36" s="39" t="s">
        <v>72</v>
      </c>
      <c r="C36" s="47" t="s">
        <v>73</v>
      </c>
      <c r="D36" s="103">
        <f>SUM('510:816'!D36)</f>
        <v>0</v>
      </c>
      <c r="E36" s="103">
        <f>SUM('510:816'!E36)</f>
        <v>0</v>
      </c>
      <c r="F36" s="103">
        <f>'Nacionalno sufinanciranje'!D36</f>
        <v>0</v>
      </c>
      <c r="G36" s="103">
        <f>'Nacionalno sufinanciranje'!E36</f>
        <v>0</v>
      </c>
      <c r="H36" s="17">
        <f ref="H36:I38" t="shared" si="16">D36+F36</f>
        <v>0</v>
      </c>
      <c r="I36" s="17">
        <f t="shared" si="16"/>
        <v>0</v>
      </c>
      <c r="J36" s="62" t="str">
        <f t="shared" si="2"/>
        <v>-</v>
      </c>
      <c r="K36" s="108"/>
    </row>
    <row r="37" ht="24">
      <c r="A37" s="48">
        <v>6712</v>
      </c>
      <c r="B37" s="49" t="s">
        <v>74</v>
      </c>
      <c r="C37" s="47" t="s">
        <v>75</v>
      </c>
      <c r="D37" s="103">
        <f>SUM('510:816'!D37)</f>
        <v>0</v>
      </c>
      <c r="E37" s="103">
        <f>SUM('510:816'!E37)</f>
        <v>0</v>
      </c>
      <c r="F37" s="103">
        <f>'Nacionalno sufinanciranje'!D37</f>
        <v>0</v>
      </c>
      <c r="G37" s="103">
        <f>'Nacionalno sufinanciranje'!E37</f>
        <v>0</v>
      </c>
      <c r="H37" s="17">
        <f t="shared" si="16"/>
        <v>0</v>
      </c>
      <c r="I37" s="17">
        <f t="shared" si="16"/>
        <v>0</v>
      </c>
      <c r="J37" s="62" t="str">
        <f t="shared" si="2"/>
        <v>-</v>
      </c>
      <c r="K37" s="108"/>
    </row>
    <row r="38" ht="24">
      <c r="A38" s="48" t="s">
        <v>76</v>
      </c>
      <c r="B38" s="39" t="s">
        <v>77</v>
      </c>
      <c r="C38" s="47" t="s">
        <v>76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="109" customFormat="1">
      <c r="A39" s="32">
        <v>8</v>
      </c>
      <c r="B39" s="36" t="s">
        <v>78</v>
      </c>
      <c r="C39" s="34" t="s">
        <v>79</v>
      </c>
      <c r="D39" s="12">
        <f>D40</f>
        <v>0</v>
      </c>
      <c r="E39" s="12">
        <f ref="E39:G39" t="shared" si="17">E40</f>
        <v>0</v>
      </c>
      <c r="F39" s="12">
        <f t="shared" si="17"/>
        <v>0</v>
      </c>
      <c r="G39" s="12">
        <f t="shared" si="17"/>
        <v>0</v>
      </c>
      <c r="H39" s="18">
        <f ref="H39:I39" t="shared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ht="24">
      <c r="A40" s="48">
        <v>841</v>
      </c>
      <c r="B40" s="50" t="s">
        <v>80</v>
      </c>
      <c r="C40" s="47" t="s">
        <v>81</v>
      </c>
      <c r="D40" s="13">
        <f>SUM(D41:D42)</f>
        <v>0</v>
      </c>
      <c r="E40" s="13">
        <f ref="E40:I40" t="shared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>
      <c r="A41" s="48">
        <v>8413</v>
      </c>
      <c r="B41" s="50" t="s">
        <v>82</v>
      </c>
      <c r="C41" s="47" t="s">
        <v>83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ref="H41:I42" t="shared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>
      <c r="A42" s="48">
        <v>8414</v>
      </c>
      <c r="B42" s="50" t="s">
        <v>84</v>
      </c>
      <c r="C42" s="47" t="s">
        <v>85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ht="56.25" s="107" customFormat="1">
      <c r="A43" s="127" t="s">
        <v>86</v>
      </c>
      <c r="B43" s="128"/>
      <c r="C43" s="102"/>
      <c r="D43" s="19" t="s">
        <v>12</v>
      </c>
      <c r="E43" s="19" t="s">
        <v>13</v>
      </c>
      <c r="F43" s="19" t="s">
        <v>12</v>
      </c>
      <c r="G43" s="19" t="s">
        <v>13</v>
      </c>
      <c r="H43" s="19" t="s">
        <v>12</v>
      </c>
      <c r="I43" s="19" t="s">
        <v>13</v>
      </c>
      <c r="J43" s="31"/>
    </row>
    <row r="44" ht="12.75" customHeight="1">
      <c r="A44" s="32">
        <v>3</v>
      </c>
      <c r="B44" s="33" t="s">
        <v>87</v>
      </c>
      <c r="C44" s="47" t="s">
        <v>10</v>
      </c>
      <c r="D44" s="13">
        <f>D45+D56+D94+D113+D122+D154+D165</f>
        <v>0</v>
      </c>
      <c r="E44" s="13">
        <f ref="E44:I44" t="shared" si="21">E45+E56+E94+E113+E122+E154+E165</f>
        <v>0</v>
      </c>
      <c r="F44" s="13">
        <f t="shared" si="21"/>
        <v>0</v>
      </c>
      <c r="G44" s="13">
        <f t="shared" si="21"/>
        <v>0</v>
      </c>
      <c r="H44" s="13">
        <f t="shared" si="21"/>
        <v>0</v>
      </c>
      <c r="I44" s="13">
        <f t="shared" si="21"/>
        <v>0</v>
      </c>
      <c r="J44" s="62" t="str">
        <f ref="J44:J107" t="shared" si="22">IF(H44&lt;&gt;0,IF(I44/H44&gt;=100,"&gt;&gt;100",I44/H44*100),"-")</f>
        <v>-</v>
      </c>
    </row>
    <row r="45" ht="12.75" customHeight="1">
      <c r="A45" s="48">
        <v>31</v>
      </c>
      <c r="B45" s="50" t="s">
        <v>88</v>
      </c>
      <c r="C45" s="47" t="s">
        <v>89</v>
      </c>
      <c r="D45" s="13">
        <f ref="D45:I45" t="shared" si="23">D46+D51+D52</f>
        <v>0</v>
      </c>
      <c r="E45" s="13">
        <f t="shared" si="23"/>
        <v>0</v>
      </c>
      <c r="F45" s="13">
        <f t="shared" si="23"/>
        <v>0</v>
      </c>
      <c r="G45" s="13">
        <f t="shared" si="23"/>
        <v>0</v>
      </c>
      <c r="H45" s="13">
        <f t="shared" si="23"/>
        <v>0</v>
      </c>
      <c r="I45" s="13">
        <f t="shared" si="23"/>
        <v>0</v>
      </c>
      <c r="J45" s="62" t="str">
        <f t="shared" si="22"/>
        <v>-</v>
      </c>
    </row>
    <row r="46" ht="12.75" customHeight="1">
      <c r="A46" s="48">
        <v>311</v>
      </c>
      <c r="B46" s="50" t="s">
        <v>90</v>
      </c>
      <c r="C46" s="47" t="s">
        <v>91</v>
      </c>
      <c r="D46" s="13">
        <f ref="D46:I46" t="shared" si="24">SUM(D47:D50)</f>
        <v>0</v>
      </c>
      <c r="E46" s="13">
        <f t="shared" si="24"/>
        <v>0</v>
      </c>
      <c r="F46" s="13">
        <f t="shared" si="24"/>
        <v>0</v>
      </c>
      <c r="G46" s="13">
        <f t="shared" si="24"/>
        <v>0</v>
      </c>
      <c r="H46" s="13">
        <f t="shared" si="24"/>
        <v>0</v>
      </c>
      <c r="I46" s="13">
        <f t="shared" si="24"/>
        <v>0</v>
      </c>
      <c r="J46" s="62" t="str">
        <f t="shared" si="22"/>
        <v>-</v>
      </c>
    </row>
    <row r="47" ht="12.75" customHeight="1">
      <c r="A47" s="48">
        <v>3111</v>
      </c>
      <c r="B47" s="50" t="s">
        <v>92</v>
      </c>
      <c r="C47" s="47" t="s">
        <v>93</v>
      </c>
      <c r="D47" s="103">
        <f>SUM('510:816'!D47)</f>
        <v>0</v>
      </c>
      <c r="E47" s="103">
        <f>SUM('510:816'!E47)</f>
        <v>0</v>
      </c>
      <c r="F47" s="103">
        <f>'Nacionalno sufinanciranje'!D47</f>
        <v>0</v>
      </c>
      <c r="G47" s="103">
        <f>'Nacionalno sufinanciranje'!E47</f>
        <v>0</v>
      </c>
      <c r="H47" s="17">
        <f ref="H47:I51" t="shared" si="25">D47+F47</f>
        <v>0</v>
      </c>
      <c r="I47" s="17">
        <f t="shared" si="25"/>
        <v>0</v>
      </c>
      <c r="J47" s="62" t="str">
        <f t="shared" si="22"/>
        <v>-</v>
      </c>
    </row>
    <row r="48" ht="12.75" customHeight="1">
      <c r="A48" s="48">
        <v>3112</v>
      </c>
      <c r="B48" s="50" t="s">
        <v>94</v>
      </c>
      <c r="C48" s="47" t="s">
        <v>95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0</v>
      </c>
      <c r="H48" s="17">
        <f t="shared" si="25"/>
        <v>0</v>
      </c>
      <c r="I48" s="17">
        <f t="shared" si="25"/>
        <v>0</v>
      </c>
      <c r="J48" s="62" t="str">
        <f t="shared" si="22"/>
        <v>-</v>
      </c>
    </row>
    <row r="49" ht="12.75" customHeight="1">
      <c r="A49" s="48">
        <v>3113</v>
      </c>
      <c r="B49" s="39" t="s">
        <v>96</v>
      </c>
      <c r="C49" s="47" t="s">
        <v>97</v>
      </c>
      <c r="D49" s="103">
        <f>SUM('510:816'!D49)</f>
        <v>0</v>
      </c>
      <c r="E49" s="103">
        <f>SUM('510:816'!E49)</f>
        <v>0</v>
      </c>
      <c r="F49" s="103">
        <f>'Nacionalno sufinanciranje'!D49</f>
        <v>0</v>
      </c>
      <c r="G49" s="103">
        <f>'Nacionalno sufinanciranje'!E49</f>
        <v>0</v>
      </c>
      <c r="H49" s="17">
        <f t="shared" si="25"/>
        <v>0</v>
      </c>
      <c r="I49" s="17">
        <f t="shared" si="25"/>
        <v>0</v>
      </c>
      <c r="J49" s="62" t="str">
        <f t="shared" si="22"/>
        <v>-</v>
      </c>
    </row>
    <row r="50" ht="12.75" customHeight="1">
      <c r="A50" s="48">
        <v>3114</v>
      </c>
      <c r="B50" s="39" t="s">
        <v>98</v>
      </c>
      <c r="C50" s="47" t="s">
        <v>99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0</v>
      </c>
      <c r="H50" s="17">
        <f t="shared" si="25"/>
        <v>0</v>
      </c>
      <c r="I50" s="17">
        <f t="shared" si="25"/>
        <v>0</v>
      </c>
      <c r="J50" s="62" t="str">
        <f t="shared" si="22"/>
        <v>-</v>
      </c>
    </row>
    <row r="51" ht="12.75" customHeight="1">
      <c r="A51" s="48">
        <v>312</v>
      </c>
      <c r="B51" s="39" t="s">
        <v>100</v>
      </c>
      <c r="C51" s="47" t="s">
        <v>101</v>
      </c>
      <c r="D51" s="103">
        <f>SUM('510:816'!D51)</f>
        <v>0</v>
      </c>
      <c r="E51" s="103">
        <f>SUM('510:816'!E51)</f>
        <v>0</v>
      </c>
      <c r="F51" s="103">
        <f>'Nacionalno sufinanciranje'!D51</f>
        <v>0</v>
      </c>
      <c r="G51" s="103">
        <f>'Nacionalno sufinanciranje'!E51</f>
        <v>0</v>
      </c>
      <c r="H51" s="17">
        <f t="shared" si="25"/>
        <v>0</v>
      </c>
      <c r="I51" s="17">
        <f t="shared" si="25"/>
        <v>0</v>
      </c>
      <c r="J51" s="62" t="str">
        <f t="shared" si="22"/>
        <v>-</v>
      </c>
    </row>
    <row r="52" ht="12.75" customHeight="1">
      <c r="A52" s="48">
        <v>313</v>
      </c>
      <c r="B52" s="39" t="s">
        <v>102</v>
      </c>
      <c r="C52" s="47" t="s">
        <v>103</v>
      </c>
      <c r="D52" s="13">
        <f ref="D52:I52" t="shared" si="26">SUM(D53:D55)</f>
        <v>0</v>
      </c>
      <c r="E52" s="13">
        <f t="shared" si="26"/>
        <v>0</v>
      </c>
      <c r="F52" s="13">
        <f t="shared" si="26"/>
        <v>0</v>
      </c>
      <c r="G52" s="13">
        <f t="shared" si="26"/>
        <v>0</v>
      </c>
      <c r="H52" s="13">
        <f t="shared" si="26"/>
        <v>0</v>
      </c>
      <c r="I52" s="13">
        <f t="shared" si="26"/>
        <v>0</v>
      </c>
      <c r="J52" s="62" t="str">
        <f t="shared" si="22"/>
        <v>-</v>
      </c>
    </row>
    <row r="53" ht="12.75" customHeight="1">
      <c r="A53" s="48">
        <v>3131</v>
      </c>
      <c r="B53" s="39" t="s">
        <v>104</v>
      </c>
      <c r="C53" s="47" t="s">
        <v>105</v>
      </c>
      <c r="D53" s="103">
        <f>SUM('510:816'!D53)</f>
        <v>0</v>
      </c>
      <c r="E53" s="103">
        <f>SUM('510:816'!E53)</f>
        <v>0</v>
      </c>
      <c r="F53" s="103">
        <f>'Nacionalno sufinanciranje'!D53</f>
        <v>0</v>
      </c>
      <c r="G53" s="103">
        <f>'Nacionalno sufinanciranje'!E53</f>
        <v>0</v>
      </c>
      <c r="H53" s="17">
        <f ref="H53:I55" t="shared" si="27">D53+F53</f>
        <v>0</v>
      </c>
      <c r="I53" s="17">
        <f t="shared" si="27"/>
        <v>0</v>
      </c>
      <c r="J53" s="62" t="str">
        <f t="shared" si="22"/>
        <v>-</v>
      </c>
    </row>
    <row r="54" ht="12.75" customHeight="1">
      <c r="A54" s="48">
        <v>3132</v>
      </c>
      <c r="B54" s="39" t="s">
        <v>106</v>
      </c>
      <c r="C54" s="47" t="s">
        <v>107</v>
      </c>
      <c r="D54" s="103">
        <f>SUM('510:816'!D54)</f>
        <v>0</v>
      </c>
      <c r="E54" s="103">
        <f>SUM('510:816'!E54)</f>
        <v>0</v>
      </c>
      <c r="F54" s="103">
        <f>'Nacionalno sufinanciranje'!D54</f>
        <v>0</v>
      </c>
      <c r="G54" s="103">
        <f>'Nacionalno sufinanciranje'!E54</f>
        <v>0</v>
      </c>
      <c r="H54" s="17">
        <f t="shared" si="27"/>
        <v>0</v>
      </c>
      <c r="I54" s="17">
        <f t="shared" si="27"/>
        <v>0</v>
      </c>
      <c r="J54" s="62" t="str">
        <f t="shared" si="22"/>
        <v>-</v>
      </c>
    </row>
    <row r="55" ht="12.75" customHeight="1">
      <c r="A55" s="48">
        <v>3133</v>
      </c>
      <c r="B55" s="50" t="s">
        <v>108</v>
      </c>
      <c r="C55" s="47" t="s">
        <v>109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ht="12.75" customHeight="1">
      <c r="A56" s="38">
        <v>32</v>
      </c>
      <c r="B56" s="39" t="s">
        <v>110</v>
      </c>
      <c r="C56" s="47" t="s">
        <v>111</v>
      </c>
      <c r="D56" s="13">
        <f>D57+D62+D70+D80+D81+D86</f>
        <v>0</v>
      </c>
      <c r="E56" s="13">
        <f ref="E56:I56" t="shared" si="28">E57+E62+E70+E80+E81+E86</f>
        <v>0</v>
      </c>
      <c r="F56" s="13">
        <f t="shared" si="28"/>
        <v>0</v>
      </c>
      <c r="G56" s="13">
        <f t="shared" si="28"/>
        <v>0</v>
      </c>
      <c r="H56" s="13">
        <f t="shared" si="28"/>
        <v>0</v>
      </c>
      <c r="I56" s="13">
        <f t="shared" si="28"/>
        <v>0</v>
      </c>
      <c r="J56" s="62" t="str">
        <f t="shared" si="22"/>
        <v>-</v>
      </c>
    </row>
    <row r="57" ht="12.75" customHeight="1">
      <c r="A57" s="48">
        <v>321</v>
      </c>
      <c r="B57" s="50" t="s">
        <v>112</v>
      </c>
      <c r="C57" s="47" t="s">
        <v>113</v>
      </c>
      <c r="D57" s="13">
        <f ref="D57:I57" t="shared" si="29">SUM(D58:D61)</f>
        <v>0</v>
      </c>
      <c r="E57" s="13">
        <f t="shared" si="29"/>
        <v>0</v>
      </c>
      <c r="F57" s="13">
        <f t="shared" si="29"/>
        <v>0</v>
      </c>
      <c r="G57" s="13">
        <f t="shared" si="29"/>
        <v>0</v>
      </c>
      <c r="H57" s="13">
        <f t="shared" si="29"/>
        <v>0</v>
      </c>
      <c r="I57" s="13">
        <f t="shared" si="29"/>
        <v>0</v>
      </c>
      <c r="J57" s="62" t="str">
        <f t="shared" si="22"/>
        <v>-</v>
      </c>
    </row>
    <row r="58" ht="12.75" customHeight="1">
      <c r="A58" s="48">
        <v>3211</v>
      </c>
      <c r="B58" s="50" t="s">
        <v>114</v>
      </c>
      <c r="C58" s="47" t="s">
        <v>115</v>
      </c>
      <c r="D58" s="103">
        <f>SUM('510:816'!D58)</f>
        <v>0</v>
      </c>
      <c r="E58" s="103">
        <f>SUM('510:816'!E58)</f>
        <v>0</v>
      </c>
      <c r="F58" s="103">
        <f>'Nacionalno sufinanciranje'!D58</f>
        <v>0</v>
      </c>
      <c r="G58" s="103">
        <f>'Nacionalno sufinanciranje'!E58</f>
        <v>0</v>
      </c>
      <c r="H58" s="17">
        <f ref="H58:I61" t="shared" si="30">D58+F58</f>
        <v>0</v>
      </c>
      <c r="I58" s="17">
        <f t="shared" si="30"/>
        <v>0</v>
      </c>
      <c r="J58" s="62" t="str">
        <f t="shared" si="22"/>
        <v>-</v>
      </c>
    </row>
    <row r="59" ht="12.75" customHeight="1">
      <c r="A59" s="48">
        <v>3212</v>
      </c>
      <c r="B59" s="50" t="s">
        <v>116</v>
      </c>
      <c r="C59" s="47" t="s">
        <v>117</v>
      </c>
      <c r="D59" s="103">
        <f>SUM('510:816'!D59)</f>
        <v>0</v>
      </c>
      <c r="E59" s="103">
        <f>SUM('510:816'!E59)</f>
        <v>0</v>
      </c>
      <c r="F59" s="103">
        <f>'Nacionalno sufinanciranje'!D59</f>
        <v>0</v>
      </c>
      <c r="G59" s="103">
        <f>'Nacionalno sufinanciranje'!E59</f>
        <v>0</v>
      </c>
      <c r="H59" s="17">
        <f t="shared" si="30"/>
        <v>0</v>
      </c>
      <c r="I59" s="17">
        <f t="shared" si="30"/>
        <v>0</v>
      </c>
      <c r="J59" s="62" t="str">
        <f t="shared" si="22"/>
        <v>-</v>
      </c>
    </row>
    <row r="60" ht="12.75" customHeight="1">
      <c r="A60" s="48">
        <v>3213</v>
      </c>
      <c r="B60" s="50" t="s">
        <v>118</v>
      </c>
      <c r="C60" s="47" t="s">
        <v>119</v>
      </c>
      <c r="D60" s="103">
        <f>SUM('510:816'!D60)</f>
        <v>0</v>
      </c>
      <c r="E60" s="103">
        <f>SUM('510:816'!E60)</f>
        <v>0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0</v>
      </c>
      <c r="I60" s="17">
        <f t="shared" si="30"/>
        <v>0</v>
      </c>
      <c r="J60" s="62" t="str">
        <f t="shared" si="22"/>
        <v>-</v>
      </c>
    </row>
    <row r="61" ht="12.75" customHeight="1">
      <c r="A61" s="48">
        <v>3214</v>
      </c>
      <c r="B61" s="50" t="s">
        <v>120</v>
      </c>
      <c r="C61" s="47" t="s">
        <v>121</v>
      </c>
      <c r="D61" s="103">
        <f>SUM('510:816'!D61)</f>
        <v>0</v>
      </c>
      <c r="E61" s="103">
        <f>SUM('510:816'!E61)</f>
        <v>0</v>
      </c>
      <c r="F61" s="103">
        <f>'Nacionalno sufinanciranje'!D61</f>
        <v>0</v>
      </c>
      <c r="G61" s="103">
        <f>'Nacionalno sufinanciranje'!E61</f>
        <v>0</v>
      </c>
      <c r="H61" s="17">
        <f t="shared" si="30"/>
        <v>0</v>
      </c>
      <c r="I61" s="17">
        <f t="shared" si="30"/>
        <v>0</v>
      </c>
      <c r="J61" s="62" t="str">
        <f t="shared" si="22"/>
        <v>-</v>
      </c>
    </row>
    <row r="62" ht="12.75" customHeight="1">
      <c r="A62" s="48">
        <v>322</v>
      </c>
      <c r="B62" s="50" t="s">
        <v>122</v>
      </c>
      <c r="C62" s="47" t="s">
        <v>123</v>
      </c>
      <c r="D62" s="13">
        <f ref="D62:I62" t="shared" si="31">SUM(D63:D69)</f>
        <v>0</v>
      </c>
      <c r="E62" s="13">
        <f t="shared" si="31"/>
        <v>0</v>
      </c>
      <c r="F62" s="13">
        <f t="shared" si="31"/>
        <v>0</v>
      </c>
      <c r="G62" s="13">
        <f t="shared" si="31"/>
        <v>0</v>
      </c>
      <c r="H62" s="13">
        <f t="shared" si="31"/>
        <v>0</v>
      </c>
      <c r="I62" s="13">
        <f t="shared" si="31"/>
        <v>0</v>
      </c>
      <c r="J62" s="62" t="str">
        <f t="shared" si="22"/>
        <v>-</v>
      </c>
    </row>
    <row r="63" ht="12.75" customHeight="1">
      <c r="A63" s="48">
        <v>3221</v>
      </c>
      <c r="B63" s="50" t="s">
        <v>124</v>
      </c>
      <c r="C63" s="47" t="s">
        <v>125</v>
      </c>
      <c r="D63" s="103">
        <f>SUM('510:816'!D63)</f>
        <v>0</v>
      </c>
      <c r="E63" s="103">
        <f>SUM('510:816'!E63)</f>
        <v>0</v>
      </c>
      <c r="F63" s="103">
        <f>'Nacionalno sufinanciranje'!D63</f>
        <v>0</v>
      </c>
      <c r="G63" s="103">
        <f>'Nacionalno sufinanciranje'!E63</f>
        <v>0</v>
      </c>
      <c r="H63" s="17">
        <f ref="H63:I69" t="shared" si="32">D63+F63</f>
        <v>0</v>
      </c>
      <c r="I63" s="17">
        <f t="shared" si="32"/>
        <v>0</v>
      </c>
      <c r="J63" s="62" t="str">
        <f t="shared" si="22"/>
        <v>-</v>
      </c>
    </row>
    <row r="64" ht="12.75" customHeight="1">
      <c r="A64" s="48">
        <v>3222</v>
      </c>
      <c r="B64" s="50" t="s">
        <v>126</v>
      </c>
      <c r="C64" s="47" t="s">
        <v>127</v>
      </c>
      <c r="D64" s="103">
        <f>SUM('510:816'!D64)</f>
        <v>0</v>
      </c>
      <c r="E64" s="103">
        <f>SUM('510:816'!E64)</f>
        <v>0</v>
      </c>
      <c r="F64" s="103">
        <f>'Nacionalno sufinanciranje'!D64</f>
        <v>0</v>
      </c>
      <c r="G64" s="103">
        <f>'Nacionalno sufinanciranje'!E64</f>
        <v>0</v>
      </c>
      <c r="H64" s="17">
        <f t="shared" si="32"/>
        <v>0</v>
      </c>
      <c r="I64" s="17">
        <f t="shared" si="32"/>
        <v>0</v>
      </c>
      <c r="J64" s="62" t="str">
        <f t="shared" si="22"/>
        <v>-</v>
      </c>
    </row>
    <row r="65" ht="12.75" customHeight="1">
      <c r="A65" s="48">
        <v>3223</v>
      </c>
      <c r="B65" s="39" t="s">
        <v>128</v>
      </c>
      <c r="C65" s="47" t="s">
        <v>129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0</v>
      </c>
      <c r="H65" s="17">
        <f t="shared" si="32"/>
        <v>0</v>
      </c>
      <c r="I65" s="17">
        <f t="shared" si="32"/>
        <v>0</v>
      </c>
      <c r="J65" s="62" t="str">
        <f t="shared" si="22"/>
        <v>-</v>
      </c>
    </row>
    <row r="66" ht="12.75" customHeight="1">
      <c r="A66" s="48">
        <v>3224</v>
      </c>
      <c r="B66" s="39" t="s">
        <v>130</v>
      </c>
      <c r="C66" s="47" t="s">
        <v>131</v>
      </c>
      <c r="D66" s="103">
        <f>SUM('510:816'!D66)</f>
        <v>0</v>
      </c>
      <c r="E66" s="103">
        <f>SUM('510:816'!E66)</f>
        <v>0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0</v>
      </c>
      <c r="J66" s="62" t="str">
        <f t="shared" si="22"/>
        <v>-</v>
      </c>
    </row>
    <row r="67" ht="12.75" customHeight="1">
      <c r="A67" s="48">
        <v>3225</v>
      </c>
      <c r="B67" s="39" t="s">
        <v>132</v>
      </c>
      <c r="C67" s="47" t="s">
        <v>133</v>
      </c>
      <c r="D67" s="103">
        <f>SUM('510:816'!D67)</f>
        <v>0</v>
      </c>
      <c r="E67" s="103">
        <f>SUM('510:816'!E67)</f>
        <v>0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0</v>
      </c>
      <c r="J67" s="62" t="str">
        <f t="shared" si="22"/>
        <v>-</v>
      </c>
    </row>
    <row r="68" ht="12.75" customHeight="1">
      <c r="A68" s="48">
        <v>3226</v>
      </c>
      <c r="B68" s="39" t="s">
        <v>134</v>
      </c>
      <c r="C68" s="47" t="s">
        <v>135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ht="12.75" customHeight="1">
      <c r="A69" s="48">
        <v>3227</v>
      </c>
      <c r="B69" s="39" t="s">
        <v>136</v>
      </c>
      <c r="C69" s="47" t="s">
        <v>137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ht="12.75" customHeight="1">
      <c r="A70" s="48">
        <v>323</v>
      </c>
      <c r="B70" s="39" t="s">
        <v>138</v>
      </c>
      <c r="C70" s="47" t="s">
        <v>139</v>
      </c>
      <c r="D70" s="13">
        <f ref="D70:I70" t="shared" si="33">SUM(D71:D79)</f>
        <v>0</v>
      </c>
      <c r="E70" s="13">
        <f t="shared" si="33"/>
        <v>0</v>
      </c>
      <c r="F70" s="13">
        <f t="shared" si="33"/>
        <v>0</v>
      </c>
      <c r="G70" s="13">
        <f t="shared" si="33"/>
        <v>0</v>
      </c>
      <c r="H70" s="13">
        <f t="shared" si="33"/>
        <v>0</v>
      </c>
      <c r="I70" s="13">
        <f t="shared" si="33"/>
        <v>0</v>
      </c>
      <c r="J70" s="62" t="str">
        <f t="shared" si="22"/>
        <v>-</v>
      </c>
    </row>
    <row r="71" ht="12.75" customHeight="1">
      <c r="A71" s="48">
        <v>3231</v>
      </c>
      <c r="B71" s="39" t="s">
        <v>140</v>
      </c>
      <c r="C71" s="47" t="s">
        <v>141</v>
      </c>
      <c r="D71" s="103">
        <f>SUM('510:816'!D71)</f>
        <v>0</v>
      </c>
      <c r="E71" s="103">
        <f>SUM('510:816'!E71)</f>
        <v>0</v>
      </c>
      <c r="F71" s="103">
        <f>'Nacionalno sufinanciranje'!D71</f>
        <v>0</v>
      </c>
      <c r="G71" s="103">
        <f>'Nacionalno sufinanciranje'!E71</f>
        <v>0</v>
      </c>
      <c r="H71" s="17">
        <f ref="H71:I80" t="shared" si="34">D71+F71</f>
        <v>0</v>
      </c>
      <c r="I71" s="17">
        <f t="shared" si="34"/>
        <v>0</v>
      </c>
      <c r="J71" s="62" t="str">
        <f t="shared" si="22"/>
        <v>-</v>
      </c>
    </row>
    <row r="72" ht="12.75" customHeight="1">
      <c r="A72" s="48">
        <v>3232</v>
      </c>
      <c r="B72" s="39" t="s">
        <v>142</v>
      </c>
      <c r="C72" s="47" t="s">
        <v>143</v>
      </c>
      <c r="D72" s="103">
        <f>SUM('510:816'!D72)</f>
        <v>0</v>
      </c>
      <c r="E72" s="103">
        <f>SUM('510:816'!E72)</f>
        <v>0</v>
      </c>
      <c r="F72" s="103">
        <f>'Nacionalno sufinanciranje'!D72</f>
        <v>0</v>
      </c>
      <c r="G72" s="103">
        <f>'Nacionalno sufinanciranje'!E72</f>
        <v>0</v>
      </c>
      <c r="H72" s="17">
        <f t="shared" si="34"/>
        <v>0</v>
      </c>
      <c r="I72" s="17">
        <f t="shared" si="34"/>
        <v>0</v>
      </c>
      <c r="J72" s="62" t="str">
        <f t="shared" si="22"/>
        <v>-</v>
      </c>
    </row>
    <row r="73" ht="12.75" customHeight="1">
      <c r="A73" s="48">
        <v>3233</v>
      </c>
      <c r="B73" s="39" t="s">
        <v>144</v>
      </c>
      <c r="C73" s="47" t="s">
        <v>145</v>
      </c>
      <c r="D73" s="103">
        <f>SUM('510:816'!D73)</f>
        <v>0</v>
      </c>
      <c r="E73" s="103">
        <f>SUM('510:816'!E73)</f>
        <v>0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0</v>
      </c>
      <c r="J73" s="62" t="str">
        <f t="shared" si="22"/>
        <v>-</v>
      </c>
    </row>
    <row r="74" ht="12.75" customHeight="1">
      <c r="A74" s="48">
        <v>3234</v>
      </c>
      <c r="B74" s="39" t="s">
        <v>146</v>
      </c>
      <c r="C74" s="47" t="s">
        <v>147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0</v>
      </c>
      <c r="H74" s="17">
        <f t="shared" si="34"/>
        <v>0</v>
      </c>
      <c r="I74" s="17">
        <f t="shared" si="34"/>
        <v>0</v>
      </c>
      <c r="J74" s="62" t="str">
        <f t="shared" si="22"/>
        <v>-</v>
      </c>
    </row>
    <row r="75" ht="12.75" customHeight="1">
      <c r="A75" s="48">
        <v>3235</v>
      </c>
      <c r="B75" s="50" t="s">
        <v>148</v>
      </c>
      <c r="C75" s="47" t="s">
        <v>149</v>
      </c>
      <c r="D75" s="103">
        <f>SUM('510:816'!D75)</f>
        <v>0</v>
      </c>
      <c r="E75" s="103">
        <f>SUM('510:816'!E75)</f>
        <v>0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0</v>
      </c>
      <c r="J75" s="62" t="str">
        <f t="shared" si="22"/>
        <v>-</v>
      </c>
    </row>
    <row r="76" ht="12.75" customHeight="1">
      <c r="A76" s="48">
        <v>3236</v>
      </c>
      <c r="B76" s="50" t="s">
        <v>150</v>
      </c>
      <c r="C76" s="47" t="s">
        <v>151</v>
      </c>
      <c r="D76" s="103">
        <f>SUM('510:816'!D76)</f>
        <v>0</v>
      </c>
      <c r="E76" s="103">
        <f>SUM('510:816'!E76)</f>
        <v>0</v>
      </c>
      <c r="F76" s="103">
        <f>'Nacionalno sufinanciranje'!D76</f>
        <v>0</v>
      </c>
      <c r="G76" s="103">
        <f>'Nacionalno sufinanciranje'!E76</f>
        <v>0</v>
      </c>
      <c r="H76" s="17">
        <f t="shared" si="34"/>
        <v>0</v>
      </c>
      <c r="I76" s="17">
        <f t="shared" si="34"/>
        <v>0</v>
      </c>
      <c r="J76" s="62" t="str">
        <f t="shared" si="22"/>
        <v>-</v>
      </c>
    </row>
    <row r="77" ht="12.75" customHeight="1">
      <c r="A77" s="48">
        <v>3237</v>
      </c>
      <c r="B77" s="50" t="s">
        <v>152</v>
      </c>
      <c r="C77" s="47" t="s">
        <v>153</v>
      </c>
      <c r="D77" s="103">
        <f>SUM('510:816'!D77)</f>
        <v>0</v>
      </c>
      <c r="E77" s="103">
        <f>SUM('510:816'!E77)</f>
        <v>0</v>
      </c>
      <c r="F77" s="103">
        <f>'Nacionalno sufinanciranje'!D77</f>
        <v>0</v>
      </c>
      <c r="G77" s="103">
        <f>'Nacionalno sufinanciranje'!E77</f>
        <v>0</v>
      </c>
      <c r="H77" s="17">
        <f t="shared" si="34"/>
        <v>0</v>
      </c>
      <c r="I77" s="17">
        <f t="shared" si="34"/>
        <v>0</v>
      </c>
      <c r="J77" s="62" t="str">
        <f t="shared" si="22"/>
        <v>-</v>
      </c>
    </row>
    <row r="78" ht="12.75" customHeight="1">
      <c r="A78" s="48">
        <v>3238</v>
      </c>
      <c r="B78" s="50" t="s">
        <v>154</v>
      </c>
      <c r="C78" s="47" t="s">
        <v>155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0</v>
      </c>
      <c r="H78" s="17">
        <f t="shared" si="34"/>
        <v>0</v>
      </c>
      <c r="I78" s="17">
        <f t="shared" si="34"/>
        <v>0</v>
      </c>
      <c r="J78" s="62" t="str">
        <f t="shared" si="22"/>
        <v>-</v>
      </c>
    </row>
    <row r="79" ht="12.75" customHeight="1">
      <c r="A79" s="48">
        <v>3239</v>
      </c>
      <c r="B79" s="50" t="s">
        <v>156</v>
      </c>
      <c r="C79" s="47" t="s">
        <v>157</v>
      </c>
      <c r="D79" s="103">
        <f>SUM('510:816'!D79)</f>
        <v>0</v>
      </c>
      <c r="E79" s="103">
        <f>SUM('510:816'!E79)</f>
        <v>0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0</v>
      </c>
      <c r="J79" s="62" t="str">
        <f t="shared" si="22"/>
        <v>-</v>
      </c>
    </row>
    <row r="80" ht="12.75" customHeight="1">
      <c r="A80" s="48">
        <v>324</v>
      </c>
      <c r="B80" s="50" t="s">
        <v>158</v>
      </c>
      <c r="C80" s="47" t="s">
        <v>159</v>
      </c>
      <c r="D80" s="103">
        <f>SUM('510:816'!D80)</f>
        <v>0</v>
      </c>
      <c r="E80" s="103">
        <f>SUM('510:816'!E80)</f>
        <v>0</v>
      </c>
      <c r="F80" s="103">
        <f>'Nacionalno sufinanciranje'!D80</f>
        <v>0</v>
      </c>
      <c r="G80" s="103">
        <f>'Nacionalno sufinanciranje'!E80</f>
        <v>0</v>
      </c>
      <c r="H80" s="17">
        <f t="shared" si="34"/>
        <v>0</v>
      </c>
      <c r="I80" s="17">
        <f t="shared" si="34"/>
        <v>0</v>
      </c>
      <c r="J80" s="62" t="str">
        <f t="shared" si="22"/>
        <v>-</v>
      </c>
    </row>
    <row r="81" ht="24">
      <c r="A81" s="38" t="s">
        <v>160</v>
      </c>
      <c r="B81" s="39" t="s">
        <v>161</v>
      </c>
      <c r="C81" s="40" t="s">
        <v>160</v>
      </c>
      <c r="D81" s="13">
        <f>SUM(D82:D85)</f>
        <v>0</v>
      </c>
      <c r="E81" s="13">
        <f ref="E81:I81" t="shared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>
      <c r="A82" s="38" t="s">
        <v>162</v>
      </c>
      <c r="B82" s="39" t="s">
        <v>163</v>
      </c>
      <c r="C82" s="40" t="s">
        <v>162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ref="H82:I85" t="shared" si="36">D82+F82</f>
        <v>0</v>
      </c>
      <c r="I82" s="15">
        <f t="shared" si="36"/>
        <v>0</v>
      </c>
      <c r="J82" s="62" t="str">
        <f t="shared" si="22"/>
        <v>-</v>
      </c>
    </row>
    <row r="83" ht="12.75" customHeight="1">
      <c r="A83" s="38" t="s">
        <v>164</v>
      </c>
      <c r="B83" s="39" t="s">
        <v>165</v>
      </c>
      <c r="C83" s="40" t="s">
        <v>164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>
      <c r="A84" s="38" t="s">
        <v>166</v>
      </c>
      <c r="B84" s="39" t="s">
        <v>167</v>
      </c>
      <c r="C84" s="40" t="s">
        <v>166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>
      <c r="A85" s="38" t="s">
        <v>168</v>
      </c>
      <c r="B85" s="39" t="s">
        <v>169</v>
      </c>
      <c r="C85" s="40" t="s">
        <v>168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ht="12.75" customHeight="1">
      <c r="A86" s="48">
        <v>329</v>
      </c>
      <c r="B86" s="50" t="s">
        <v>170</v>
      </c>
      <c r="C86" s="47" t="s">
        <v>171</v>
      </c>
      <c r="D86" s="13">
        <f ref="D86:I86" t="shared" si="37">SUM(D87:D93)</f>
        <v>0</v>
      </c>
      <c r="E86" s="13">
        <f t="shared" si="37"/>
        <v>0</v>
      </c>
      <c r="F86" s="13">
        <f t="shared" si="37"/>
        <v>0</v>
      </c>
      <c r="G86" s="13">
        <f t="shared" si="37"/>
        <v>0</v>
      </c>
      <c r="H86" s="13">
        <f t="shared" si="37"/>
        <v>0</v>
      </c>
      <c r="I86" s="13">
        <f t="shared" si="37"/>
        <v>0</v>
      </c>
      <c r="J86" s="62" t="str">
        <f t="shared" si="22"/>
        <v>-</v>
      </c>
    </row>
    <row r="87" ht="12.75" customHeight="1">
      <c r="A87" s="48">
        <v>3291</v>
      </c>
      <c r="B87" s="51" t="s">
        <v>172</v>
      </c>
      <c r="C87" s="47" t="s">
        <v>173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ref="H87:I93" t="shared" si="38">D87+F87</f>
        <v>0</v>
      </c>
      <c r="I87" s="17">
        <f t="shared" si="38"/>
        <v>0</v>
      </c>
      <c r="J87" s="62" t="str">
        <f t="shared" si="22"/>
        <v>-</v>
      </c>
    </row>
    <row r="88" ht="12.75" customHeight="1">
      <c r="A88" s="48">
        <v>3292</v>
      </c>
      <c r="B88" s="50" t="s">
        <v>174</v>
      </c>
      <c r="C88" s="47" t="s">
        <v>175</v>
      </c>
      <c r="D88" s="103">
        <f>SUM('510:816'!D88)</f>
        <v>0</v>
      </c>
      <c r="E88" s="103">
        <f>SUM('510:816'!E88)</f>
        <v>0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0</v>
      </c>
      <c r="I88" s="17">
        <f t="shared" si="38"/>
        <v>0</v>
      </c>
      <c r="J88" s="62" t="str">
        <f t="shared" si="22"/>
        <v>-</v>
      </c>
    </row>
    <row r="89" ht="12.75" customHeight="1">
      <c r="A89" s="48">
        <v>3293</v>
      </c>
      <c r="B89" s="50" t="s">
        <v>176</v>
      </c>
      <c r="C89" s="47" t="s">
        <v>177</v>
      </c>
      <c r="D89" s="103">
        <f>SUM('510:816'!D89)</f>
        <v>0</v>
      </c>
      <c r="E89" s="103">
        <f>SUM('510:816'!E89)</f>
        <v>0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0</v>
      </c>
      <c r="I89" s="17">
        <f t="shared" si="38"/>
        <v>0</v>
      </c>
      <c r="J89" s="62" t="str">
        <f t="shared" si="22"/>
        <v>-</v>
      </c>
    </row>
    <row r="90" ht="12.75" customHeight="1">
      <c r="A90" s="48">
        <v>3294</v>
      </c>
      <c r="B90" s="50" t="s">
        <v>178</v>
      </c>
      <c r="C90" s="47" t="s">
        <v>179</v>
      </c>
      <c r="D90" s="103">
        <f>SUM('510:816'!D90)</f>
        <v>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0</v>
      </c>
      <c r="I90" s="17">
        <f t="shared" si="38"/>
        <v>0</v>
      </c>
      <c r="J90" s="62" t="str">
        <f t="shared" si="22"/>
        <v>-</v>
      </c>
    </row>
    <row r="91" ht="12.75" customHeight="1">
      <c r="A91" s="48">
        <v>3295</v>
      </c>
      <c r="B91" s="50" t="s">
        <v>180</v>
      </c>
      <c r="C91" s="47" t="s">
        <v>181</v>
      </c>
      <c r="D91" s="103">
        <f>SUM('510:816'!D91)</f>
        <v>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0</v>
      </c>
      <c r="I91" s="17">
        <f t="shared" si="38"/>
        <v>0</v>
      </c>
      <c r="J91" s="62" t="str">
        <f t="shared" si="22"/>
        <v>-</v>
      </c>
    </row>
    <row r="92" ht="12.75" customHeight="1">
      <c r="A92" s="48" t="s">
        <v>182</v>
      </c>
      <c r="B92" s="50" t="s">
        <v>183</v>
      </c>
      <c r="C92" s="47" t="s">
        <v>182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ht="12.75" customHeight="1">
      <c r="A93" s="48">
        <v>3299</v>
      </c>
      <c r="B93" s="50" t="s">
        <v>184</v>
      </c>
      <c r="C93" s="47" t="s">
        <v>185</v>
      </c>
      <c r="D93" s="103">
        <f>SUM('510:816'!D93)</f>
        <v>0</v>
      </c>
      <c r="E93" s="103">
        <f>SUM('510:816'!E93)</f>
        <v>0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0</v>
      </c>
      <c r="I93" s="17">
        <f t="shared" si="38"/>
        <v>0</v>
      </c>
      <c r="J93" s="62" t="str">
        <f t="shared" si="22"/>
        <v>-</v>
      </c>
    </row>
    <row r="94" ht="12.75" customHeight="1">
      <c r="A94" s="48">
        <v>34</v>
      </c>
      <c r="B94" s="51" t="s">
        <v>186</v>
      </c>
      <c r="C94" s="47" t="s">
        <v>187</v>
      </c>
      <c r="D94" s="13">
        <f ref="D94:I94" t="shared" si="39">D95+D100+D108</f>
        <v>0</v>
      </c>
      <c r="E94" s="13">
        <f t="shared" si="39"/>
        <v>0</v>
      </c>
      <c r="F94" s="13">
        <f t="shared" si="39"/>
        <v>0</v>
      </c>
      <c r="G94" s="13">
        <f t="shared" si="39"/>
        <v>0</v>
      </c>
      <c r="H94" s="13">
        <f t="shared" si="39"/>
        <v>0</v>
      </c>
      <c r="I94" s="13">
        <f t="shared" si="39"/>
        <v>0</v>
      </c>
      <c r="J94" s="62" t="str">
        <f t="shared" si="22"/>
        <v>-</v>
      </c>
    </row>
    <row r="95" ht="12.75" customHeight="1">
      <c r="A95" s="48">
        <v>341</v>
      </c>
      <c r="B95" s="50" t="s">
        <v>188</v>
      </c>
      <c r="C95" s="47" t="s">
        <v>189</v>
      </c>
      <c r="D95" s="13">
        <f ref="D95:I95" t="shared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ht="12.75" customHeight="1">
      <c r="A96" s="48">
        <v>3411</v>
      </c>
      <c r="B96" s="50" t="s">
        <v>190</v>
      </c>
      <c r="C96" s="47" t="s">
        <v>191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ref="H96:I99" t="shared" si="41">D96+F96</f>
        <v>0</v>
      </c>
      <c r="I96" s="17">
        <f t="shared" si="41"/>
        <v>0</v>
      </c>
      <c r="J96" s="62" t="str">
        <f t="shared" si="22"/>
        <v>-</v>
      </c>
    </row>
    <row r="97" ht="12.75" customHeight="1">
      <c r="A97" s="48">
        <v>3412</v>
      </c>
      <c r="B97" s="50" t="s">
        <v>192</v>
      </c>
      <c r="C97" s="47" t="s">
        <v>193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ht="12.75" customHeight="1">
      <c r="A98" s="48">
        <v>3413</v>
      </c>
      <c r="B98" s="50" t="s">
        <v>194</v>
      </c>
      <c r="C98" s="47" t="s">
        <v>195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ht="12.75" customHeight="1">
      <c r="A99" s="48">
        <v>3419</v>
      </c>
      <c r="B99" s="50" t="s">
        <v>196</v>
      </c>
      <c r="C99" s="47" t="s">
        <v>197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ht="12.75" customHeight="1">
      <c r="A100" s="48">
        <v>342</v>
      </c>
      <c r="B100" s="50" t="s">
        <v>198</v>
      </c>
      <c r="C100" s="47" t="s">
        <v>199</v>
      </c>
      <c r="D100" s="13">
        <f ref="D100:I100" t="shared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ht="24">
      <c r="A101" s="48">
        <v>3421</v>
      </c>
      <c r="B101" s="50" t="s">
        <v>200</v>
      </c>
      <c r="C101" s="47" t="s">
        <v>201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ref="H101:I107" t="shared" si="43">D101+F101</f>
        <v>0</v>
      </c>
      <c r="I101" s="17">
        <f t="shared" si="43"/>
        <v>0</v>
      </c>
      <c r="J101" s="64" t="str">
        <f t="shared" si="22"/>
        <v>-</v>
      </c>
    </row>
    <row r="102" ht="24">
      <c r="A102" s="48">
        <v>3422</v>
      </c>
      <c r="B102" s="51" t="s">
        <v>202</v>
      </c>
      <c r="C102" s="47" t="s">
        <v>203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ht="24">
      <c r="A103" s="48">
        <v>3423</v>
      </c>
      <c r="B103" s="51" t="s">
        <v>204</v>
      </c>
      <c r="C103" s="47" t="s">
        <v>205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ht="12.75" customHeight="1">
      <c r="A104" s="48">
        <v>3425</v>
      </c>
      <c r="B104" s="50" t="s">
        <v>206</v>
      </c>
      <c r="C104" s="47" t="s">
        <v>207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>
      <c r="A105" s="48">
        <v>3426</v>
      </c>
      <c r="B105" s="50" t="s">
        <v>208</v>
      </c>
      <c r="C105" s="47" t="s">
        <v>209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ht="24">
      <c r="A106" s="48">
        <v>3427</v>
      </c>
      <c r="B106" s="50" t="s">
        <v>210</v>
      </c>
      <c r="C106" s="47" t="s">
        <v>211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ht="12.75" customHeight="1">
      <c r="A107" s="48">
        <v>3428</v>
      </c>
      <c r="B107" s="50" t="s">
        <v>212</v>
      </c>
      <c r="C107" s="47" t="s">
        <v>213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ht="12.75" customHeight="1">
      <c r="A108" s="48">
        <v>343</v>
      </c>
      <c r="B108" s="39" t="s">
        <v>214</v>
      </c>
      <c r="C108" s="47" t="s">
        <v>215</v>
      </c>
      <c r="D108" s="13">
        <f ref="D108:I108" t="shared" si="44">SUM(D109:D112)</f>
        <v>0</v>
      </c>
      <c r="E108" s="13">
        <f t="shared" si="44"/>
        <v>0</v>
      </c>
      <c r="F108" s="13">
        <f t="shared" si="44"/>
        <v>0</v>
      </c>
      <c r="G108" s="13">
        <f t="shared" si="44"/>
        <v>0</v>
      </c>
      <c r="H108" s="13">
        <f t="shared" si="44"/>
        <v>0</v>
      </c>
      <c r="I108" s="13">
        <f t="shared" si="44"/>
        <v>0</v>
      </c>
      <c r="J108" s="62" t="str">
        <f ref="J108:J171" t="shared" si="45">IF(H108&lt;&gt;0,IF(I108/H108&gt;=100,"&gt;&gt;100",I108/H108*100),"-")</f>
        <v>-</v>
      </c>
    </row>
    <row r="109" ht="12.75" customHeight="1">
      <c r="A109" s="48">
        <v>3431</v>
      </c>
      <c r="B109" s="49" t="s">
        <v>216</v>
      </c>
      <c r="C109" s="47" t="s">
        <v>217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0</v>
      </c>
      <c r="G109" s="103">
        <f>'Nacionalno sufinanciranje'!E109</f>
        <v>0</v>
      </c>
      <c r="H109" s="17">
        <f ref="H109:I112" t="shared" si="46">D109+F109</f>
        <v>0</v>
      </c>
      <c r="I109" s="17">
        <f t="shared" si="46"/>
        <v>0</v>
      </c>
      <c r="J109" s="62" t="str">
        <f t="shared" si="45"/>
        <v>-</v>
      </c>
    </row>
    <row r="110" ht="12.75" customHeight="1">
      <c r="A110" s="48">
        <v>3432</v>
      </c>
      <c r="B110" s="39" t="s">
        <v>218</v>
      </c>
      <c r="C110" s="47" t="s">
        <v>219</v>
      </c>
      <c r="D110" s="103">
        <f>SUM('510:816'!D110)</f>
        <v>0</v>
      </c>
      <c r="E110" s="103">
        <f>SUM('510:816'!E110)</f>
        <v>0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0</v>
      </c>
      <c r="J110" s="62" t="str">
        <f t="shared" si="45"/>
        <v>-</v>
      </c>
    </row>
    <row r="111" ht="12.75" customHeight="1">
      <c r="A111" s="48">
        <v>3433</v>
      </c>
      <c r="B111" s="39" t="s">
        <v>220</v>
      </c>
      <c r="C111" s="47" t="s">
        <v>221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ht="12.75" customHeight="1">
      <c r="A112" s="48">
        <v>3434</v>
      </c>
      <c r="B112" s="39" t="s">
        <v>222</v>
      </c>
      <c r="C112" s="47" t="s">
        <v>223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ht="12.75" customHeight="1">
      <c r="A113" s="48">
        <v>35</v>
      </c>
      <c r="B113" s="39" t="s">
        <v>224</v>
      </c>
      <c r="C113" s="47" t="s">
        <v>225</v>
      </c>
      <c r="D113" s="13">
        <f ref="D113:I113" t="shared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0</v>
      </c>
      <c r="H113" s="13">
        <f t="shared" si="47"/>
        <v>0</v>
      </c>
      <c r="I113" s="13">
        <f t="shared" si="47"/>
        <v>0</v>
      </c>
      <c r="J113" s="62" t="str">
        <f t="shared" si="45"/>
        <v>-</v>
      </c>
    </row>
    <row r="114" ht="24">
      <c r="A114" s="48">
        <v>351</v>
      </c>
      <c r="B114" s="39" t="s">
        <v>226</v>
      </c>
      <c r="C114" s="47" t="s">
        <v>227</v>
      </c>
      <c r="D114" s="13">
        <f ref="D114:I114" t="shared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ht="24">
      <c r="A115" s="48">
        <v>3511</v>
      </c>
      <c r="B115" s="39" t="s">
        <v>228</v>
      </c>
      <c r="C115" s="47" t="s">
        <v>229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ref="H115:I116" t="shared" si="49">D115+F115</f>
        <v>0</v>
      </c>
      <c r="I115" s="17">
        <f t="shared" si="49"/>
        <v>0</v>
      </c>
      <c r="J115" s="62" t="str">
        <f t="shared" si="45"/>
        <v>-</v>
      </c>
    </row>
    <row r="116" ht="12.75" customHeight="1">
      <c r="A116" s="48">
        <v>3512</v>
      </c>
      <c r="B116" s="39" t="s">
        <v>230</v>
      </c>
      <c r="C116" s="47" t="s">
        <v>231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ht="36">
      <c r="A117" s="48">
        <v>352</v>
      </c>
      <c r="B117" s="39" t="s">
        <v>232</v>
      </c>
      <c r="C117" s="47" t="s">
        <v>233</v>
      </c>
      <c r="D117" s="13">
        <f ref="D117:I117" t="shared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0</v>
      </c>
      <c r="H117" s="13">
        <f t="shared" si="50"/>
        <v>0</v>
      </c>
      <c r="I117" s="13">
        <f t="shared" si="50"/>
        <v>0</v>
      </c>
      <c r="J117" s="62" t="str">
        <f t="shared" si="45"/>
        <v>-</v>
      </c>
    </row>
    <row r="118" ht="24">
      <c r="A118" s="48">
        <v>3521</v>
      </c>
      <c r="B118" s="39" t="s">
        <v>234</v>
      </c>
      <c r="C118" s="47" t="s">
        <v>235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ref="H118:I121" t="shared" si="51">D118+F118</f>
        <v>0</v>
      </c>
      <c r="I118" s="17">
        <f t="shared" si="51"/>
        <v>0</v>
      </c>
      <c r="J118" s="62" t="str">
        <f t="shared" si="45"/>
        <v>-</v>
      </c>
    </row>
    <row r="119" ht="12.75" customHeight="1">
      <c r="A119" s="48">
        <v>3522</v>
      </c>
      <c r="B119" s="39" t="s">
        <v>236</v>
      </c>
      <c r="C119" s="47" t="s">
        <v>237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0</v>
      </c>
      <c r="H119" s="17">
        <f t="shared" si="51"/>
        <v>0</v>
      </c>
      <c r="I119" s="17">
        <f t="shared" si="51"/>
        <v>0</v>
      </c>
      <c r="J119" s="62" t="str">
        <f t="shared" si="45"/>
        <v>-</v>
      </c>
    </row>
    <row r="120" ht="12.75" customHeight="1">
      <c r="A120" s="48">
        <v>3523</v>
      </c>
      <c r="B120" s="50" t="s">
        <v>238</v>
      </c>
      <c r="C120" s="47" t="s">
        <v>239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ht="24">
      <c r="A121" s="48" t="s">
        <v>240</v>
      </c>
      <c r="B121" s="50" t="s">
        <v>241</v>
      </c>
      <c r="C121" s="47" t="s">
        <v>240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ht="24">
      <c r="A122" s="48">
        <v>36</v>
      </c>
      <c r="B122" s="39" t="s">
        <v>242</v>
      </c>
      <c r="C122" s="47" t="s">
        <v>243</v>
      </c>
      <c r="D122" s="13">
        <f>D123+D126+D129+D134+D138+D142+D146+D149</f>
        <v>0</v>
      </c>
      <c r="E122" s="13">
        <f ref="E122:I122" t="shared" si="52">E123+E126+E129+E134+E138+E142+E146+E149</f>
        <v>0</v>
      </c>
      <c r="F122" s="13">
        <f t="shared" si="52"/>
        <v>0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62" t="str">
        <f t="shared" si="45"/>
        <v>-</v>
      </c>
    </row>
    <row r="123" ht="12.75" customHeight="1">
      <c r="A123" s="48">
        <v>361</v>
      </c>
      <c r="B123" s="50" t="s">
        <v>244</v>
      </c>
      <c r="C123" s="47" t="s">
        <v>245</v>
      </c>
      <c r="D123" s="13">
        <f ref="D123:I123" t="shared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ht="12.75" customHeight="1">
      <c r="A124" s="48">
        <v>3611</v>
      </c>
      <c r="B124" s="50" t="s">
        <v>246</v>
      </c>
      <c r="C124" s="47" t="s">
        <v>247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ref="H124:I125" t="shared" si="54">D124+F124</f>
        <v>0</v>
      </c>
      <c r="I124" s="17">
        <f t="shared" si="54"/>
        <v>0</v>
      </c>
      <c r="J124" s="62" t="str">
        <f t="shared" si="45"/>
        <v>-</v>
      </c>
    </row>
    <row r="125" ht="12.75" customHeight="1">
      <c r="A125" s="48">
        <v>3612</v>
      </c>
      <c r="B125" s="50" t="s">
        <v>248</v>
      </c>
      <c r="C125" s="47" t="s">
        <v>249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ht="24">
      <c r="A126" s="48">
        <v>362</v>
      </c>
      <c r="B126" s="50" t="s">
        <v>250</v>
      </c>
      <c r="C126" s="47" t="s">
        <v>251</v>
      </c>
      <c r="D126" s="13">
        <f ref="D126:I126" t="shared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ht="24">
      <c r="A127" s="48">
        <v>3621</v>
      </c>
      <c r="B127" s="39" t="s">
        <v>252</v>
      </c>
      <c r="C127" s="47" t="s">
        <v>253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ref="H127:I128" t="shared" si="56">D127+F127</f>
        <v>0</v>
      </c>
      <c r="I127" s="17">
        <f t="shared" si="56"/>
        <v>0</v>
      </c>
      <c r="J127" s="62" t="str">
        <f t="shared" si="45"/>
        <v>-</v>
      </c>
    </row>
    <row r="128" ht="24">
      <c r="A128" s="48">
        <v>3622</v>
      </c>
      <c r="B128" s="39" t="s">
        <v>254</v>
      </c>
      <c r="C128" s="47" t="s">
        <v>255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ht="24">
      <c r="A129" s="48">
        <v>363</v>
      </c>
      <c r="B129" s="39" t="s">
        <v>256</v>
      </c>
      <c r="C129" s="47" t="s">
        <v>257</v>
      </c>
      <c r="D129" s="13">
        <f ref="D129:I129" t="shared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>
      <c r="A130" s="48">
        <v>3631</v>
      </c>
      <c r="B130" s="39" t="s">
        <v>258</v>
      </c>
      <c r="C130" s="47" t="s">
        <v>259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ref="H130:I133" t="shared" si="58">D130+F130</f>
        <v>0</v>
      </c>
      <c r="I130" s="17">
        <f t="shared" si="58"/>
        <v>0</v>
      </c>
      <c r="J130" s="62" t="str">
        <f t="shared" si="45"/>
        <v>-</v>
      </c>
    </row>
    <row r="131">
      <c r="A131" s="48">
        <v>3632</v>
      </c>
      <c r="B131" s="39" t="s">
        <v>260</v>
      </c>
      <c r="C131" s="47" t="s">
        <v>261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ht="24">
      <c r="A132" s="48" t="s">
        <v>262</v>
      </c>
      <c r="B132" s="39" t="s">
        <v>263</v>
      </c>
      <c r="C132" s="47" t="s">
        <v>262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ht="24">
      <c r="A133" s="48" t="s">
        <v>264</v>
      </c>
      <c r="B133" s="39" t="s">
        <v>265</v>
      </c>
      <c r="C133" s="47" t="s">
        <v>264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ht="24">
      <c r="A134" s="38" t="s">
        <v>266</v>
      </c>
      <c r="B134" s="39" t="s">
        <v>267</v>
      </c>
      <c r="C134" s="40" t="s">
        <v>266</v>
      </c>
      <c r="D134" s="13">
        <f>SUM(D135:D137)</f>
        <v>0</v>
      </c>
      <c r="E134" s="13">
        <f ref="E134:I134" t="shared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>
      <c r="A135" s="38" t="s">
        <v>268</v>
      </c>
      <c r="B135" s="39" t="s">
        <v>269</v>
      </c>
      <c r="C135" s="40" t="s">
        <v>268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ref="H135:I137" t="shared" si="60">D135+F135</f>
        <v>0</v>
      </c>
      <c r="I135" s="15">
        <f t="shared" si="60"/>
        <v>0</v>
      </c>
      <c r="J135" s="62" t="str">
        <f t="shared" si="45"/>
        <v>-</v>
      </c>
    </row>
    <row r="136">
      <c r="A136" s="38" t="s">
        <v>270</v>
      </c>
      <c r="B136" s="39" t="s">
        <v>271</v>
      </c>
      <c r="C136" s="40" t="s">
        <v>270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>
      <c r="A137" s="38" t="s">
        <v>272</v>
      </c>
      <c r="B137" s="39" t="s">
        <v>273</v>
      </c>
      <c r="C137" s="40" t="s">
        <v>272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>
      <c r="A138" s="48" t="s">
        <v>274</v>
      </c>
      <c r="B138" s="39" t="s">
        <v>275</v>
      </c>
      <c r="C138" s="47" t="s">
        <v>274</v>
      </c>
      <c r="D138" s="13">
        <f ref="D138:I138" t="shared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0</v>
      </c>
      <c r="H138" s="13">
        <f t="shared" si="61"/>
        <v>0</v>
      </c>
      <c r="I138" s="13">
        <f t="shared" si="61"/>
        <v>0</v>
      </c>
      <c r="J138" s="62" t="str">
        <f t="shared" si="45"/>
        <v>-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ref="H139:I141" t="shared" si="62">D139+F139</f>
        <v>0</v>
      </c>
      <c r="I139" s="17">
        <f t="shared" si="62"/>
        <v>0</v>
      </c>
      <c r="J139" s="62" t="str">
        <f t="shared" si="45"/>
        <v>-</v>
      </c>
    </row>
    <row r="140" ht="12.75" customHeight="1">
      <c r="A140" s="48" t="s">
        <v>278</v>
      </c>
      <c r="B140" s="50" t="s">
        <v>279</v>
      </c>
      <c r="C140" s="47" t="s">
        <v>278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0</v>
      </c>
      <c r="H140" s="17">
        <f t="shared" si="62"/>
        <v>0</v>
      </c>
      <c r="I140" s="17">
        <f t="shared" si="62"/>
        <v>0</v>
      </c>
      <c r="J140" s="62" t="str">
        <f t="shared" si="45"/>
        <v>-</v>
      </c>
    </row>
    <row r="141" ht="12.75" customHeight="1">
      <c r="A141" s="48" t="s">
        <v>280</v>
      </c>
      <c r="B141" s="50" t="s">
        <v>281</v>
      </c>
      <c r="C141" s="47" t="s">
        <v>280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ht="24">
      <c r="A142" s="48" t="s">
        <v>282</v>
      </c>
      <c r="B142" s="50" t="s">
        <v>283</v>
      </c>
      <c r="C142" s="47" t="s">
        <v>282</v>
      </c>
      <c r="D142" s="13">
        <f ref="D142:I142" t="shared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ht="24">
      <c r="A143" s="48">
        <v>3672</v>
      </c>
      <c r="B143" s="50" t="s">
        <v>284</v>
      </c>
      <c r="C143" s="47" t="s">
        <v>285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ref="H143:I145" t="shared" si="64">D143+F143</f>
        <v>0</v>
      </c>
      <c r="I143" s="17">
        <f t="shared" si="64"/>
        <v>0</v>
      </c>
      <c r="J143" s="62" t="str">
        <f t="shared" si="45"/>
        <v>-</v>
      </c>
    </row>
    <row r="144" ht="24">
      <c r="A144" s="48">
        <v>3673</v>
      </c>
      <c r="B144" s="50" t="s">
        <v>286</v>
      </c>
      <c r="C144" s="47" t="s">
        <v>287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ht="24">
      <c r="A145" s="48">
        <v>3674</v>
      </c>
      <c r="B145" s="50" t="s">
        <v>288</v>
      </c>
      <c r="C145" s="47" t="s">
        <v>289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ht="12.75" customHeight="1">
      <c r="A146" s="48" t="s">
        <v>290</v>
      </c>
      <c r="B146" s="50" t="s">
        <v>291</v>
      </c>
      <c r="C146" s="47" t="s">
        <v>290</v>
      </c>
      <c r="D146" s="13">
        <f>SUM(D147:D148)</f>
        <v>0</v>
      </c>
      <c r="E146" s="13">
        <f ref="E146:I146" t="shared" si="65">SUM(E147:E148)</f>
        <v>0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0</v>
      </c>
      <c r="J146" s="62" t="str">
        <f t="shared" si="45"/>
        <v>-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ref="H147:I148" t="shared" si="66">D147+F147</f>
        <v>0</v>
      </c>
      <c r="I147" s="17">
        <f t="shared" si="66"/>
        <v>0</v>
      </c>
      <c r="J147" s="62" t="str">
        <f t="shared" si="45"/>
        <v>-</v>
      </c>
    </row>
    <row r="148">
      <c r="A148" s="48" t="s">
        <v>294</v>
      </c>
      <c r="B148" s="50" t="s">
        <v>295</v>
      </c>
      <c r="C148" s="47" t="s">
        <v>294</v>
      </c>
      <c r="D148" s="103">
        <f>SUM('510:816'!D148)</f>
        <v>0</v>
      </c>
      <c r="E148" s="103">
        <f>SUM('510:816'!E148)</f>
        <v>0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0</v>
      </c>
      <c r="J148" s="62" t="str">
        <f t="shared" si="45"/>
        <v>-</v>
      </c>
    </row>
    <row r="149" ht="24">
      <c r="A149" s="48" t="s">
        <v>296</v>
      </c>
      <c r="B149" s="50" t="s">
        <v>297</v>
      </c>
      <c r="C149" s="47" t="s">
        <v>296</v>
      </c>
      <c r="D149" s="13">
        <f ref="D149:I149" t="shared" si="67">SUM(D150:D153)</f>
        <v>0</v>
      </c>
      <c r="E149" s="13">
        <f t="shared" si="67"/>
        <v>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0</v>
      </c>
      <c r="J149" s="62" t="str">
        <f t="shared" si="45"/>
        <v>-</v>
      </c>
    </row>
    <row r="150" ht="12.75" customHeight="1">
      <c r="A150" s="48" t="s">
        <v>298</v>
      </c>
      <c r="B150" s="50" t="s">
        <v>62</v>
      </c>
      <c r="C150" s="47" t="s">
        <v>298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ref="H150:I153" t="shared" si="68">D150+F150</f>
        <v>0</v>
      </c>
      <c r="I150" s="17">
        <f t="shared" si="68"/>
        <v>0</v>
      </c>
      <c r="J150" s="62" t="str">
        <f t="shared" si="45"/>
        <v>-</v>
      </c>
    </row>
    <row r="151" ht="12.75" customHeight="1">
      <c r="A151" s="48" t="s">
        <v>299</v>
      </c>
      <c r="B151" s="50" t="s">
        <v>64</v>
      </c>
      <c r="C151" s="47" t="s">
        <v>299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ht="24">
      <c r="A152" s="48" t="s">
        <v>300</v>
      </c>
      <c r="B152" s="50" t="s">
        <v>66</v>
      </c>
      <c r="C152" s="47" t="s">
        <v>300</v>
      </c>
      <c r="D152" s="103">
        <f>SUM('510:816'!D152)</f>
        <v>0</v>
      </c>
      <c r="E152" s="103">
        <f>SUM('510:816'!E152)</f>
        <v>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0</v>
      </c>
      <c r="J152" s="62" t="str">
        <f t="shared" si="45"/>
        <v>-</v>
      </c>
    </row>
    <row r="153" ht="24">
      <c r="A153" s="48" t="s">
        <v>301</v>
      </c>
      <c r="B153" s="50" t="s">
        <v>68</v>
      </c>
      <c r="C153" s="47" t="s">
        <v>301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ht="24">
      <c r="A154" s="48">
        <v>37</v>
      </c>
      <c r="B154" s="50" t="s">
        <v>302</v>
      </c>
      <c r="C154" s="47" t="s">
        <v>303</v>
      </c>
      <c r="D154" s="13">
        <f ref="D154:I154" t="shared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ht="24">
      <c r="A155" s="48">
        <v>371</v>
      </c>
      <c r="B155" s="50" t="s">
        <v>304</v>
      </c>
      <c r="C155" s="47" t="s">
        <v>305</v>
      </c>
      <c r="D155" s="13">
        <f ref="D155:I155" t="shared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ht="24">
      <c r="A156" s="48">
        <v>3711</v>
      </c>
      <c r="B156" s="50" t="s">
        <v>306</v>
      </c>
      <c r="C156" s="47" t="s">
        <v>307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ref="H156:I160" t="shared" si="71">D156+F156</f>
        <v>0</v>
      </c>
      <c r="I156" s="17">
        <f t="shared" si="71"/>
        <v>0</v>
      </c>
      <c r="J156" s="62" t="str">
        <f t="shared" si="45"/>
        <v>-</v>
      </c>
    </row>
    <row r="157" ht="24">
      <c r="A157" s="48">
        <v>3712</v>
      </c>
      <c r="B157" s="50" t="s">
        <v>308</v>
      </c>
      <c r="C157" s="47" t="s">
        <v>309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ht="24">
      <c r="A158" s="48" t="s">
        <v>310</v>
      </c>
      <c r="B158" s="50" t="s">
        <v>311</v>
      </c>
      <c r="C158" s="47" t="s">
        <v>310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ht="24">
      <c r="A159" s="48" t="s">
        <v>312</v>
      </c>
      <c r="B159" s="50" t="s">
        <v>313</v>
      </c>
      <c r="C159" s="47" t="s">
        <v>312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>
      <c r="A160" s="48" t="s">
        <v>314</v>
      </c>
      <c r="B160" s="39" t="s">
        <v>315</v>
      </c>
      <c r="C160" s="47" t="s">
        <v>314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ht="24">
      <c r="A161" s="48">
        <v>372</v>
      </c>
      <c r="B161" s="49" t="s">
        <v>316</v>
      </c>
      <c r="C161" s="47" t="s">
        <v>317</v>
      </c>
      <c r="D161" s="13">
        <f ref="D161:I161" t="shared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ht="12.75" customHeight="1">
      <c r="A162" s="48">
        <v>3721</v>
      </c>
      <c r="B162" s="39" t="s">
        <v>318</v>
      </c>
      <c r="C162" s="47" t="s">
        <v>319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ref="H162:I164" t="shared" si="73">D162+F162</f>
        <v>0</v>
      </c>
      <c r="I162" s="17">
        <f t="shared" si="73"/>
        <v>0</v>
      </c>
      <c r="J162" s="62" t="str">
        <f t="shared" si="45"/>
        <v>-</v>
      </c>
    </row>
    <row r="163" ht="12.75" customHeight="1">
      <c r="A163" s="48">
        <v>3722</v>
      </c>
      <c r="B163" s="39" t="s">
        <v>320</v>
      </c>
      <c r="C163" s="47" t="s">
        <v>321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ht="12.75" customHeight="1">
      <c r="A164" s="48" t="s">
        <v>322</v>
      </c>
      <c r="B164" s="39" t="s">
        <v>323</v>
      </c>
      <c r="C164" s="47" t="s">
        <v>322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ht="24">
      <c r="A165" s="48">
        <v>38</v>
      </c>
      <c r="B165" s="39" t="s">
        <v>324</v>
      </c>
      <c r="C165" s="47" t="s">
        <v>325</v>
      </c>
      <c r="D165" s="13">
        <f ref="D165:I165" t="shared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ht="12.75" customHeight="1">
      <c r="A166" s="48">
        <v>381</v>
      </c>
      <c r="B166" s="50" t="s">
        <v>326</v>
      </c>
      <c r="C166" s="47" t="s">
        <v>327</v>
      </c>
      <c r="D166" s="13">
        <f ref="D166:I166" t="shared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ht="12.75" customHeight="1">
      <c r="A167" s="48">
        <v>3811</v>
      </c>
      <c r="B167" s="50" t="s">
        <v>328</v>
      </c>
      <c r="C167" s="47" t="s">
        <v>329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ref="H167:I169" t="shared" si="76">D167+F167</f>
        <v>0</v>
      </c>
      <c r="I167" s="17">
        <f t="shared" si="76"/>
        <v>0</v>
      </c>
      <c r="J167" s="62" t="str">
        <f t="shared" si="45"/>
        <v>-</v>
      </c>
    </row>
    <row r="168" ht="12.75" customHeight="1">
      <c r="A168" s="48">
        <v>3812</v>
      </c>
      <c r="B168" s="50" t="s">
        <v>330</v>
      </c>
      <c r="C168" s="47" t="s">
        <v>331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ht="12.75" customHeight="1">
      <c r="A169" s="48" t="s">
        <v>332</v>
      </c>
      <c r="B169" s="50" t="s">
        <v>333</v>
      </c>
      <c r="C169" s="47" t="s">
        <v>332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ht="12.75" customHeight="1">
      <c r="A170" s="48">
        <v>382</v>
      </c>
      <c r="B170" s="39" t="s">
        <v>334</v>
      </c>
      <c r="C170" s="47" t="s">
        <v>335</v>
      </c>
      <c r="D170" s="13">
        <f ref="D170:I170" t="shared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ht="12.75" customHeight="1">
      <c r="A171" s="48">
        <v>3821</v>
      </c>
      <c r="B171" s="50" t="s">
        <v>336</v>
      </c>
      <c r="C171" s="47" t="s">
        <v>337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ref="H171:I174" t="shared" si="78">D171+F171</f>
        <v>0</v>
      </c>
      <c r="I171" s="17">
        <f t="shared" si="78"/>
        <v>0</v>
      </c>
      <c r="J171" s="62" t="str">
        <f t="shared" si="45"/>
        <v>-</v>
      </c>
    </row>
    <row r="172" ht="12.75" customHeight="1">
      <c r="A172" s="48">
        <v>3822</v>
      </c>
      <c r="B172" s="50" t="s">
        <v>338</v>
      </c>
      <c r="C172" s="47" t="s">
        <v>339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ref="J172:J235" t="shared" si="79">IF(H172&lt;&gt;0,IF(I172/H172&gt;=100,"&gt;&gt;100",I172/H172*100),"-")</f>
        <v>-</v>
      </c>
    </row>
    <row r="173" ht="12.75" customHeight="1">
      <c r="A173" s="48" t="s">
        <v>340</v>
      </c>
      <c r="B173" s="50" t="s">
        <v>341</v>
      </c>
      <c r="C173" s="47" t="s">
        <v>340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ht="24">
      <c r="A174" s="48" t="s">
        <v>342</v>
      </c>
      <c r="B174" s="50" t="s">
        <v>343</v>
      </c>
      <c r="C174" s="47" t="s">
        <v>342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ht="12.75" customHeight="1">
      <c r="A175" s="48">
        <v>383</v>
      </c>
      <c r="B175" s="50" t="s">
        <v>344</v>
      </c>
      <c r="C175" s="47" t="s">
        <v>345</v>
      </c>
      <c r="D175" s="13">
        <f ref="D175:I175" t="shared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ht="12.75" customHeight="1">
      <c r="A176" s="48">
        <v>3831</v>
      </c>
      <c r="B176" s="50" t="s">
        <v>346</v>
      </c>
      <c r="C176" s="47" t="s">
        <v>347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ref="H176:I180" t="shared" si="81">D176+F176</f>
        <v>0</v>
      </c>
      <c r="I176" s="17">
        <f t="shared" si="81"/>
        <v>0</v>
      </c>
      <c r="J176" s="62" t="str">
        <f t="shared" si="79"/>
        <v>-</v>
      </c>
    </row>
    <row r="177" ht="12.75" customHeight="1">
      <c r="A177" s="48">
        <v>3832</v>
      </c>
      <c r="B177" s="50" t="s">
        <v>348</v>
      </c>
      <c r="C177" s="47" t="s">
        <v>349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ht="12.75" customHeight="1">
      <c r="A178" s="48">
        <v>3833</v>
      </c>
      <c r="B178" s="50" t="s">
        <v>350</v>
      </c>
      <c r="C178" s="47" t="s">
        <v>351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ht="12.75" customHeight="1">
      <c r="A179" s="48">
        <v>3834</v>
      </c>
      <c r="B179" s="50" t="s">
        <v>352</v>
      </c>
      <c r="C179" s="47" t="s">
        <v>353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ht="12.75" customHeight="1">
      <c r="A180" s="48" t="s">
        <v>354</v>
      </c>
      <c r="B180" s="50" t="s">
        <v>355</v>
      </c>
      <c r="C180" s="47" t="s">
        <v>354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ht="12.75" customHeight="1">
      <c r="A181" s="48">
        <v>386</v>
      </c>
      <c r="B181" s="39" t="s">
        <v>356</v>
      </c>
      <c r="C181" s="47" t="s">
        <v>357</v>
      </c>
      <c r="D181" s="13">
        <f>SUM(D182:D186)</f>
        <v>0</v>
      </c>
      <c r="E181" s="13">
        <f ref="E181:I181" t="shared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ht="24">
      <c r="A182" s="48">
        <v>3861</v>
      </c>
      <c r="B182" s="50" t="s">
        <v>358</v>
      </c>
      <c r="C182" s="47" t="s">
        <v>359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ref="H182:I186" t="shared" si="83">D182+F182</f>
        <v>0</v>
      </c>
      <c r="I182" s="17">
        <f t="shared" si="83"/>
        <v>0</v>
      </c>
      <c r="J182" s="62" t="str">
        <f t="shared" si="79"/>
        <v>-</v>
      </c>
    </row>
    <row r="183" ht="24">
      <c r="A183" s="48">
        <v>3862</v>
      </c>
      <c r="B183" s="39" t="s">
        <v>360</v>
      </c>
      <c r="C183" s="47" t="s">
        <v>361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ht="12.75" customHeight="1">
      <c r="A184" s="48">
        <v>3863</v>
      </c>
      <c r="B184" s="39" t="s">
        <v>362</v>
      </c>
      <c r="C184" s="47" t="s">
        <v>363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ht="12.75" customHeight="1">
      <c r="A185" s="48" t="s">
        <v>364</v>
      </c>
      <c r="B185" s="39" t="s">
        <v>365</v>
      </c>
      <c r="C185" s="47" t="s">
        <v>364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ht="24">
      <c r="A186" s="48" t="s">
        <v>366</v>
      </c>
      <c r="B186" s="39" t="s">
        <v>367</v>
      </c>
      <c r="C186" s="47" t="s">
        <v>366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ht="12.75" customHeight="1">
      <c r="A187" s="32">
        <v>4</v>
      </c>
      <c r="B187" s="33" t="s">
        <v>368</v>
      </c>
      <c r="C187" s="47" t="s">
        <v>369</v>
      </c>
      <c r="D187" s="13">
        <f>D188+D200+D233+D237+D239</f>
        <v>0</v>
      </c>
      <c r="E187" s="13">
        <f ref="E187:I187" t="shared" si="84">E188+E200+E233+E237+E239</f>
        <v>0</v>
      </c>
      <c r="F187" s="13">
        <f t="shared" si="84"/>
        <v>0</v>
      </c>
      <c r="G187" s="13">
        <f t="shared" si="84"/>
        <v>0</v>
      </c>
      <c r="H187" s="13">
        <f t="shared" si="84"/>
        <v>0</v>
      </c>
      <c r="I187" s="13">
        <f t="shared" si="84"/>
        <v>0</v>
      </c>
      <c r="J187" s="62" t="str">
        <f t="shared" si="79"/>
        <v>-</v>
      </c>
    </row>
    <row r="188">
      <c r="A188" s="32">
        <v>41</v>
      </c>
      <c r="B188" s="33" t="s">
        <v>370</v>
      </c>
      <c r="C188" s="47" t="s">
        <v>371</v>
      </c>
      <c r="D188" s="13">
        <f ref="D188:I188" t="shared" si="85">D189+D193</f>
        <v>0</v>
      </c>
      <c r="E188" s="13">
        <f t="shared" si="85"/>
        <v>0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0</v>
      </c>
      <c r="J188" s="62" t="str">
        <f t="shared" si="79"/>
        <v>-</v>
      </c>
    </row>
    <row r="189" ht="12.75" customHeight="1">
      <c r="A189" s="48">
        <v>411</v>
      </c>
      <c r="B189" s="50" t="s">
        <v>372</v>
      </c>
      <c r="C189" s="47" t="s">
        <v>373</v>
      </c>
      <c r="D189" s="13">
        <f ref="D189:I189" t="shared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ht="12.75" customHeight="1">
      <c r="A190" s="48">
        <v>4111</v>
      </c>
      <c r="B190" s="50" t="s">
        <v>374</v>
      </c>
      <c r="C190" s="47" t="s">
        <v>375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ref="H190:I192" t="shared" si="87">D190+F190</f>
        <v>0</v>
      </c>
      <c r="I190" s="17">
        <f t="shared" si="87"/>
        <v>0</v>
      </c>
      <c r="J190" s="62" t="str">
        <f t="shared" si="79"/>
        <v>-</v>
      </c>
    </row>
    <row r="191" ht="12.75" customHeight="1">
      <c r="A191" s="48">
        <v>4112</v>
      </c>
      <c r="B191" s="50" t="s">
        <v>376</v>
      </c>
      <c r="C191" s="47" t="s">
        <v>377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ht="12.75" customHeight="1">
      <c r="A192" s="48">
        <v>4113</v>
      </c>
      <c r="B192" s="50" t="s">
        <v>378</v>
      </c>
      <c r="C192" s="47" t="s">
        <v>379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ht="12.75" customHeight="1">
      <c r="A193" s="48">
        <v>412</v>
      </c>
      <c r="B193" s="50" t="s">
        <v>380</v>
      </c>
      <c r="C193" s="47" t="s">
        <v>381</v>
      </c>
      <c r="D193" s="13">
        <f ref="D193:I193" t="shared" si="88">SUM(D194:D199)</f>
        <v>0</v>
      </c>
      <c r="E193" s="13">
        <f t="shared" si="88"/>
        <v>0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0</v>
      </c>
      <c r="J193" s="62" t="str">
        <f t="shared" si="79"/>
        <v>-</v>
      </c>
    </row>
    <row r="194" ht="12.75" customHeight="1">
      <c r="A194" s="48">
        <v>4121</v>
      </c>
      <c r="B194" s="50" t="s">
        <v>382</v>
      </c>
      <c r="C194" s="47" t="s">
        <v>383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ref="H194:I199" t="shared" si="89">D194+F194</f>
        <v>0</v>
      </c>
      <c r="I194" s="17">
        <f t="shared" si="89"/>
        <v>0</v>
      </c>
      <c r="J194" s="62" t="str">
        <f t="shared" si="79"/>
        <v>-</v>
      </c>
    </row>
    <row r="195" ht="12.75" customHeight="1">
      <c r="A195" s="48">
        <v>4122</v>
      </c>
      <c r="B195" s="50" t="s">
        <v>384</v>
      </c>
      <c r="C195" s="47" t="s">
        <v>385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ht="12.75" customHeight="1">
      <c r="A196" s="48">
        <v>4123</v>
      </c>
      <c r="B196" s="50" t="s">
        <v>386</v>
      </c>
      <c r="C196" s="47" t="s">
        <v>387</v>
      </c>
      <c r="D196" s="103">
        <f>SUM('510:816'!D196)</f>
        <v>0</v>
      </c>
      <c r="E196" s="103">
        <f>SUM('510:816'!E196)</f>
        <v>0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0</v>
      </c>
      <c r="J196" s="62" t="str">
        <f t="shared" si="79"/>
        <v>-</v>
      </c>
    </row>
    <row r="197" ht="12.75" customHeight="1">
      <c r="A197" s="48">
        <v>4124</v>
      </c>
      <c r="B197" s="50" t="s">
        <v>388</v>
      </c>
      <c r="C197" s="47" t="s">
        <v>389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ht="12.75" customHeight="1">
      <c r="A198" s="48">
        <v>4125</v>
      </c>
      <c r="B198" s="50" t="s">
        <v>390</v>
      </c>
      <c r="C198" s="47" t="s">
        <v>391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ht="12.75" customHeight="1">
      <c r="A199" s="48">
        <v>4126</v>
      </c>
      <c r="B199" s="50" t="s">
        <v>392</v>
      </c>
      <c r="C199" s="47" t="s">
        <v>393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ht="24">
      <c r="A200" s="48">
        <v>42</v>
      </c>
      <c r="B200" s="51" t="s">
        <v>394</v>
      </c>
      <c r="C200" s="47" t="s">
        <v>395</v>
      </c>
      <c r="D200" s="13">
        <f ref="D200:I200" t="shared" si="90">D201+D206+D215+D220+D225+D228</f>
        <v>0</v>
      </c>
      <c r="E200" s="13">
        <f t="shared" si="90"/>
        <v>0</v>
      </c>
      <c r="F200" s="13">
        <f t="shared" si="90"/>
        <v>0</v>
      </c>
      <c r="G200" s="13">
        <f t="shared" si="90"/>
        <v>0</v>
      </c>
      <c r="H200" s="13">
        <f t="shared" si="90"/>
        <v>0</v>
      </c>
      <c r="I200" s="13">
        <f t="shared" si="90"/>
        <v>0</v>
      </c>
      <c r="J200" s="62" t="str">
        <f t="shared" si="79"/>
        <v>-</v>
      </c>
    </row>
    <row r="201" ht="12.75" customHeight="1">
      <c r="A201" s="48">
        <v>421</v>
      </c>
      <c r="B201" s="50" t="s">
        <v>396</v>
      </c>
      <c r="C201" s="47" t="s">
        <v>397</v>
      </c>
      <c r="D201" s="13">
        <f>SUM(D202:D205)</f>
        <v>0</v>
      </c>
      <c r="E201" s="13">
        <f ref="E201:I201" t="shared" si="91">SUM(E202:E205)</f>
        <v>0</v>
      </c>
      <c r="F201" s="13">
        <f t="shared" si="91"/>
        <v>0</v>
      </c>
      <c r="G201" s="13">
        <f t="shared" si="91"/>
        <v>0</v>
      </c>
      <c r="H201" s="13">
        <f t="shared" si="91"/>
        <v>0</v>
      </c>
      <c r="I201" s="13">
        <f t="shared" si="91"/>
        <v>0</v>
      </c>
      <c r="J201" s="62" t="str">
        <f t="shared" si="79"/>
        <v>-</v>
      </c>
    </row>
    <row r="202" ht="12.75" customHeight="1">
      <c r="A202" s="48">
        <v>4211</v>
      </c>
      <c r="B202" s="50" t="s">
        <v>398</v>
      </c>
      <c r="C202" s="47" t="s">
        <v>399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ref="H202:I205" t="shared" si="92">D202+F202</f>
        <v>0</v>
      </c>
      <c r="I202" s="17">
        <f t="shared" si="92"/>
        <v>0</v>
      </c>
      <c r="J202" s="62" t="str">
        <f t="shared" si="79"/>
        <v>-</v>
      </c>
    </row>
    <row r="203" ht="12.75" customHeight="1">
      <c r="A203" s="48">
        <v>4212</v>
      </c>
      <c r="B203" s="50" t="s">
        <v>400</v>
      </c>
      <c r="C203" s="47" t="s">
        <v>401</v>
      </c>
      <c r="D203" s="103">
        <f>SUM('510:816'!D203)</f>
        <v>0</v>
      </c>
      <c r="E203" s="103">
        <f>SUM('510:816'!E203)</f>
        <v>0</v>
      </c>
      <c r="F203" s="103">
        <f>'Nacionalno sufinanciranje'!D203</f>
        <v>0</v>
      </c>
      <c r="G203" s="103">
        <f>'Nacionalno sufinanciranje'!E203</f>
        <v>0</v>
      </c>
      <c r="H203" s="17">
        <f t="shared" si="92"/>
        <v>0</v>
      </c>
      <c r="I203" s="17">
        <f t="shared" si="92"/>
        <v>0</v>
      </c>
      <c r="J203" s="62" t="str">
        <f t="shared" si="79"/>
        <v>-</v>
      </c>
    </row>
    <row r="204" ht="12.75" customHeight="1">
      <c r="A204" s="48">
        <v>4213</v>
      </c>
      <c r="B204" s="50" t="s">
        <v>402</v>
      </c>
      <c r="C204" s="47" t="s">
        <v>403</v>
      </c>
      <c r="D204" s="103">
        <f>SUM('510:816'!D204)</f>
        <v>0</v>
      </c>
      <c r="E204" s="103">
        <f>SUM('510:816'!E204)</f>
        <v>0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0</v>
      </c>
      <c r="J204" s="62" t="str">
        <f t="shared" si="79"/>
        <v>-</v>
      </c>
    </row>
    <row r="205" ht="12.75" customHeight="1">
      <c r="A205" s="48">
        <v>4214</v>
      </c>
      <c r="B205" s="50" t="s">
        <v>404</v>
      </c>
      <c r="C205" s="47" t="s">
        <v>405</v>
      </c>
      <c r="D205" s="103">
        <f>SUM('510:816'!D205)</f>
        <v>0</v>
      </c>
      <c r="E205" s="103">
        <f>SUM('510:816'!E205)</f>
        <v>0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0</v>
      </c>
      <c r="J205" s="62" t="str">
        <f t="shared" si="79"/>
        <v>-</v>
      </c>
    </row>
    <row r="206" ht="12.75" customHeight="1">
      <c r="A206" s="48">
        <v>422</v>
      </c>
      <c r="B206" s="50" t="s">
        <v>406</v>
      </c>
      <c r="C206" s="47" t="s">
        <v>407</v>
      </c>
      <c r="D206" s="13">
        <f ref="D206:I206" t="shared" si="93">SUM(D207:D214)</f>
        <v>0</v>
      </c>
      <c r="E206" s="13">
        <f t="shared" si="93"/>
        <v>0</v>
      </c>
      <c r="F206" s="13">
        <f t="shared" si="93"/>
        <v>0</v>
      </c>
      <c r="G206" s="13">
        <f t="shared" si="93"/>
        <v>0</v>
      </c>
      <c r="H206" s="13">
        <f t="shared" si="93"/>
        <v>0</v>
      </c>
      <c r="I206" s="13">
        <f t="shared" si="93"/>
        <v>0</v>
      </c>
      <c r="J206" s="62" t="str">
        <f t="shared" si="79"/>
        <v>-</v>
      </c>
    </row>
    <row r="207" ht="12.75" customHeight="1">
      <c r="A207" s="48">
        <v>4221</v>
      </c>
      <c r="B207" s="50" t="s">
        <v>408</v>
      </c>
      <c r="C207" s="47" t="s">
        <v>409</v>
      </c>
      <c r="D207" s="103">
        <f>SUM('510:816'!D207)</f>
        <v>0</v>
      </c>
      <c r="E207" s="103">
        <f>SUM('510:816'!E207)</f>
        <v>0</v>
      </c>
      <c r="F207" s="103">
        <f>'Nacionalno sufinanciranje'!D207</f>
        <v>0</v>
      </c>
      <c r="G207" s="103">
        <f>'Nacionalno sufinanciranje'!E207</f>
        <v>0</v>
      </c>
      <c r="H207" s="17">
        <f ref="H207:I214" t="shared" si="94">D207+F207</f>
        <v>0</v>
      </c>
      <c r="I207" s="17">
        <f t="shared" si="94"/>
        <v>0</v>
      </c>
      <c r="J207" s="62" t="str">
        <f t="shared" si="79"/>
        <v>-</v>
      </c>
    </row>
    <row r="208" ht="12.75" customHeight="1">
      <c r="A208" s="48">
        <v>4222</v>
      </c>
      <c r="B208" s="50" t="s">
        <v>410</v>
      </c>
      <c r="C208" s="47" t="s">
        <v>411</v>
      </c>
      <c r="D208" s="103">
        <f>SUM('510:816'!D208)</f>
        <v>0</v>
      </c>
      <c r="E208" s="103">
        <f>SUM('510:816'!E208)</f>
        <v>0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0</v>
      </c>
      <c r="J208" s="62" t="str">
        <f t="shared" si="79"/>
        <v>-</v>
      </c>
    </row>
    <row r="209" ht="12.75" customHeight="1">
      <c r="A209" s="48">
        <v>4223</v>
      </c>
      <c r="B209" s="50" t="s">
        <v>412</v>
      </c>
      <c r="C209" s="47" t="s">
        <v>413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ht="12.75" customHeight="1">
      <c r="A210" s="48">
        <v>4224</v>
      </c>
      <c r="B210" s="50" t="s">
        <v>414</v>
      </c>
      <c r="C210" s="47" t="s">
        <v>415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ht="12.75" customHeight="1">
      <c r="A211" s="38">
        <v>4225</v>
      </c>
      <c r="B211" s="39" t="s">
        <v>416</v>
      </c>
      <c r="C211" s="40" t="s">
        <v>417</v>
      </c>
      <c r="D211" s="103">
        <f>SUM('510:816'!D211)</f>
        <v>0</v>
      </c>
      <c r="E211" s="103">
        <f>SUM('510:816'!E211)</f>
        <v>0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0</v>
      </c>
      <c r="J211" s="62" t="str">
        <f t="shared" si="79"/>
        <v>-</v>
      </c>
    </row>
    <row r="212" ht="12.75" customHeight="1">
      <c r="A212" s="48">
        <v>4226</v>
      </c>
      <c r="B212" s="50" t="s">
        <v>418</v>
      </c>
      <c r="C212" s="47" t="s">
        <v>419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ht="12.75" customHeight="1">
      <c r="A213" s="48">
        <v>4227</v>
      </c>
      <c r="B213" s="51" t="s">
        <v>420</v>
      </c>
      <c r="C213" s="47" t="s">
        <v>421</v>
      </c>
      <c r="D213" s="103">
        <f>SUM('510:816'!D213)</f>
        <v>0</v>
      </c>
      <c r="E213" s="103">
        <f>SUM('510:816'!E213)</f>
        <v>0</v>
      </c>
      <c r="F213" s="103">
        <f>'Nacionalno sufinanciranje'!D213</f>
        <v>0</v>
      </c>
      <c r="G213" s="103">
        <f>'Nacionalno sufinanciranje'!E213</f>
        <v>0</v>
      </c>
      <c r="H213" s="17">
        <f t="shared" si="94"/>
        <v>0</v>
      </c>
      <c r="I213" s="17">
        <f t="shared" si="94"/>
        <v>0</v>
      </c>
      <c r="J213" s="62" t="str">
        <f t="shared" si="79"/>
        <v>-</v>
      </c>
    </row>
    <row r="214" ht="12.75" customHeight="1">
      <c r="A214" s="48" t="s">
        <v>422</v>
      </c>
      <c r="B214" s="51" t="s">
        <v>423</v>
      </c>
      <c r="C214" s="47" t="s">
        <v>422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ht="12.75" customHeight="1">
      <c r="A215" s="48">
        <v>423</v>
      </c>
      <c r="B215" s="50" t="s">
        <v>424</v>
      </c>
      <c r="C215" s="47" t="s">
        <v>425</v>
      </c>
      <c r="D215" s="13">
        <f ref="D215:I215" t="shared" si="95">SUM(D216:D219)</f>
        <v>0</v>
      </c>
      <c r="E215" s="13">
        <f t="shared" si="95"/>
        <v>0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0</v>
      </c>
      <c r="J215" s="62" t="str">
        <f t="shared" si="79"/>
        <v>-</v>
      </c>
    </row>
    <row r="216" ht="12.75" customHeight="1">
      <c r="A216" s="48">
        <v>4231</v>
      </c>
      <c r="B216" s="50" t="s">
        <v>426</v>
      </c>
      <c r="C216" s="47" t="s">
        <v>427</v>
      </c>
      <c r="D216" s="103">
        <f>SUM('510:816'!D216)</f>
        <v>0</v>
      </c>
      <c r="E216" s="103">
        <f>SUM('510:816'!E216)</f>
        <v>0</v>
      </c>
      <c r="F216" s="103">
        <f>'Nacionalno sufinanciranje'!D216</f>
        <v>0</v>
      </c>
      <c r="G216" s="103">
        <f>'Nacionalno sufinanciranje'!E216</f>
        <v>0</v>
      </c>
      <c r="H216" s="17">
        <f ref="H216:I219" t="shared" si="96">D216+F216</f>
        <v>0</v>
      </c>
      <c r="I216" s="17">
        <f t="shared" si="96"/>
        <v>0</v>
      </c>
      <c r="J216" s="62" t="str">
        <f t="shared" si="79"/>
        <v>-</v>
      </c>
    </row>
    <row r="217" ht="12.75" customHeight="1">
      <c r="A217" s="48">
        <v>4232</v>
      </c>
      <c r="B217" s="50" t="s">
        <v>428</v>
      </c>
      <c r="C217" s="47" t="s">
        <v>429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ht="12.75" customHeight="1">
      <c r="A218" s="48">
        <v>4233</v>
      </c>
      <c r="B218" s="50" t="s">
        <v>430</v>
      </c>
      <c r="C218" s="47" t="s">
        <v>431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ht="12.75" customHeight="1">
      <c r="A219" s="48">
        <v>4234</v>
      </c>
      <c r="B219" s="51" t="s">
        <v>432</v>
      </c>
      <c r="C219" s="47" t="s">
        <v>433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>
      <c r="A220" s="48">
        <v>424</v>
      </c>
      <c r="B220" s="50" t="s">
        <v>434</v>
      </c>
      <c r="C220" s="47" t="s">
        <v>435</v>
      </c>
      <c r="D220" s="13">
        <f ref="D220:I220" t="shared" si="97">SUM(D221:D224)</f>
        <v>0</v>
      </c>
      <c r="E220" s="13">
        <f t="shared" si="97"/>
        <v>0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0</v>
      </c>
      <c r="J220" s="62" t="str">
        <f t="shared" si="79"/>
        <v>-</v>
      </c>
    </row>
    <row r="221" ht="12.75" customHeight="1">
      <c r="A221" s="48">
        <v>4241</v>
      </c>
      <c r="B221" s="50" t="s">
        <v>436</v>
      </c>
      <c r="C221" s="47" t="s">
        <v>437</v>
      </c>
      <c r="D221" s="103">
        <f>SUM('510:816'!D221)</f>
        <v>0</v>
      </c>
      <c r="E221" s="103">
        <f>SUM('510:816'!E221)</f>
        <v>0</v>
      </c>
      <c r="F221" s="103">
        <f>'Nacionalno sufinanciranje'!D221</f>
        <v>0</v>
      </c>
      <c r="G221" s="103">
        <f>'Nacionalno sufinanciranje'!E221</f>
        <v>0</v>
      </c>
      <c r="H221" s="17">
        <f ref="H221:I224" t="shared" si="98">D221+F221</f>
        <v>0</v>
      </c>
      <c r="I221" s="17">
        <f t="shared" si="98"/>
        <v>0</v>
      </c>
      <c r="J221" s="62" t="str">
        <f t="shared" si="79"/>
        <v>-</v>
      </c>
    </row>
    <row r="222" ht="12.75" customHeight="1">
      <c r="A222" s="48">
        <v>4242</v>
      </c>
      <c r="B222" s="50" t="s">
        <v>438</v>
      </c>
      <c r="C222" s="47" t="s">
        <v>439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ht="12.75" customHeight="1">
      <c r="A223" s="48">
        <v>4243</v>
      </c>
      <c r="B223" s="50" t="s">
        <v>440</v>
      </c>
      <c r="C223" s="47" t="s">
        <v>441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ht="12.75" customHeight="1">
      <c r="A224" s="48">
        <v>4244</v>
      </c>
      <c r="B224" s="50" t="s">
        <v>442</v>
      </c>
      <c r="C224" s="47" t="s">
        <v>443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ht="12.75" customHeight="1">
      <c r="A225" s="48">
        <v>425</v>
      </c>
      <c r="B225" s="50" t="s">
        <v>444</v>
      </c>
      <c r="C225" s="47" t="s">
        <v>445</v>
      </c>
      <c r="D225" s="13">
        <f ref="D225:I225" t="shared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ht="12.75" customHeight="1">
      <c r="A226" s="48">
        <v>4251</v>
      </c>
      <c r="B226" s="50" t="s">
        <v>446</v>
      </c>
      <c r="C226" s="47" t="s">
        <v>447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ref="H226:I227" t="shared" si="100">D226+F226</f>
        <v>0</v>
      </c>
      <c r="I226" s="17">
        <f t="shared" si="100"/>
        <v>0</v>
      </c>
      <c r="J226" s="62" t="str">
        <f t="shared" si="79"/>
        <v>-</v>
      </c>
    </row>
    <row r="227" ht="12.75" customHeight="1">
      <c r="A227" s="48">
        <v>4252</v>
      </c>
      <c r="B227" s="50" t="s">
        <v>448</v>
      </c>
      <c r="C227" s="47" t="s">
        <v>449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ht="12.75" customHeight="1">
      <c r="A228" s="48">
        <v>426</v>
      </c>
      <c r="B228" s="50" t="s">
        <v>450</v>
      </c>
      <c r="C228" s="47" t="s">
        <v>451</v>
      </c>
      <c r="D228" s="13">
        <f ref="D228:I228" t="shared" si="101">SUM(D229:D232)</f>
        <v>0</v>
      </c>
      <c r="E228" s="13">
        <f t="shared" si="101"/>
        <v>0</v>
      </c>
      <c r="F228" s="13">
        <f t="shared" si="101"/>
        <v>0</v>
      </c>
      <c r="G228" s="13">
        <f t="shared" si="101"/>
        <v>0</v>
      </c>
      <c r="H228" s="13">
        <f t="shared" si="101"/>
        <v>0</v>
      </c>
      <c r="I228" s="13">
        <f t="shared" si="101"/>
        <v>0</v>
      </c>
      <c r="J228" s="62" t="str">
        <f t="shared" si="79"/>
        <v>-</v>
      </c>
    </row>
    <row r="229" ht="12.75" customHeight="1">
      <c r="A229" s="48">
        <v>4261</v>
      </c>
      <c r="B229" s="50" t="s">
        <v>452</v>
      </c>
      <c r="C229" s="47" t="s">
        <v>453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ref="H229:I232" t="shared" si="102">D229+F229</f>
        <v>0</v>
      </c>
      <c r="I229" s="17">
        <f t="shared" si="102"/>
        <v>0</v>
      </c>
      <c r="J229" s="62" t="str">
        <f t="shared" si="79"/>
        <v>-</v>
      </c>
    </row>
    <row r="230" ht="12.75" customHeight="1">
      <c r="A230" s="48">
        <v>4262</v>
      </c>
      <c r="B230" s="50" t="s">
        <v>454</v>
      </c>
      <c r="C230" s="47" t="s">
        <v>455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ht="12.75" customHeight="1">
      <c r="A231" s="48">
        <v>4263</v>
      </c>
      <c r="B231" s="50" t="s">
        <v>456</v>
      </c>
      <c r="C231" s="47" t="s">
        <v>457</v>
      </c>
      <c r="D231" s="103">
        <f>SUM('510:816'!D231)</f>
        <v>0</v>
      </c>
      <c r="E231" s="103">
        <f>SUM('510:816'!E231)</f>
        <v>0</v>
      </c>
      <c r="F231" s="103">
        <f>'Nacionalno sufinanciranje'!D231</f>
        <v>0</v>
      </c>
      <c r="G231" s="103">
        <f>'Nacionalno sufinanciranje'!E231</f>
        <v>0</v>
      </c>
      <c r="H231" s="17">
        <f t="shared" si="102"/>
        <v>0</v>
      </c>
      <c r="I231" s="17">
        <f t="shared" si="102"/>
        <v>0</v>
      </c>
      <c r="J231" s="62" t="str">
        <f t="shared" si="79"/>
        <v>-</v>
      </c>
    </row>
    <row r="232" ht="12.75" customHeight="1">
      <c r="A232" s="48">
        <v>4264</v>
      </c>
      <c r="B232" s="50" t="s">
        <v>458</v>
      </c>
      <c r="C232" s="47" t="s">
        <v>459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ht="24">
      <c r="A233" s="48">
        <v>43</v>
      </c>
      <c r="B233" s="50" t="s">
        <v>460</v>
      </c>
      <c r="C233" s="47" t="s">
        <v>461</v>
      </c>
      <c r="D233" s="13">
        <f>D234</f>
        <v>0</v>
      </c>
      <c r="E233" s="13">
        <f ref="E233:I233" t="shared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ht="12.75" customHeight="1">
      <c r="A234" s="48">
        <v>431</v>
      </c>
      <c r="B234" s="50" t="s">
        <v>462</v>
      </c>
      <c r="C234" s="47" t="s">
        <v>463</v>
      </c>
      <c r="D234" s="13">
        <f>SUM(D235:D236)</f>
        <v>0</v>
      </c>
      <c r="E234" s="13">
        <f ref="E234:I234" t="shared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ht="12.75" customHeight="1">
      <c r="A235" s="48">
        <v>4311</v>
      </c>
      <c r="B235" s="50" t="s">
        <v>464</v>
      </c>
      <c r="C235" s="47" t="s">
        <v>465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ref="H235:I236" t="shared" si="105">D235+F235</f>
        <v>0</v>
      </c>
      <c r="I235" s="17">
        <f t="shared" si="105"/>
        <v>0</v>
      </c>
      <c r="J235" s="62" t="str">
        <f t="shared" si="79"/>
        <v>-</v>
      </c>
    </row>
    <row r="236" ht="12.75" customHeight="1">
      <c r="A236" s="48">
        <v>4312</v>
      </c>
      <c r="B236" s="50" t="s">
        <v>466</v>
      </c>
      <c r="C236" s="47" t="s">
        <v>467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ref="J236:J300" t="shared" si="106">IF(H236&lt;&gt;0,IF(I236/H236&gt;=100,"&gt;&gt;100",I236/H236*100),"-")</f>
        <v>-</v>
      </c>
    </row>
    <row r="237" ht="12.75" customHeight="1">
      <c r="A237" s="48">
        <v>44</v>
      </c>
      <c r="B237" s="50" t="s">
        <v>468</v>
      </c>
      <c r="C237" s="47" t="s">
        <v>469</v>
      </c>
      <c r="D237" s="13">
        <f ref="D237:I237" t="shared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ht="12.75" customHeight="1">
      <c r="A238" s="48">
        <v>441</v>
      </c>
      <c r="B238" s="50" t="s">
        <v>470</v>
      </c>
      <c r="C238" s="47" t="s">
        <v>471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>
      <c r="A239" s="48">
        <v>45</v>
      </c>
      <c r="B239" s="50" t="s">
        <v>472</v>
      </c>
      <c r="C239" s="47" t="s">
        <v>473</v>
      </c>
      <c r="D239" s="13">
        <f ref="D239:I239" t="shared" si="108">SUM(D240:D243)</f>
        <v>0</v>
      </c>
      <c r="E239" s="13">
        <f t="shared" si="108"/>
        <v>0</v>
      </c>
      <c r="F239" s="13">
        <f t="shared" si="108"/>
        <v>0</v>
      </c>
      <c r="G239" s="13">
        <f t="shared" si="108"/>
        <v>0</v>
      </c>
      <c r="H239" s="13">
        <f t="shared" si="108"/>
        <v>0</v>
      </c>
      <c r="I239" s="13">
        <f t="shared" si="108"/>
        <v>0</v>
      </c>
      <c r="J239" s="62" t="str">
        <f t="shared" si="106"/>
        <v>-</v>
      </c>
    </row>
    <row r="240" ht="12.75" customHeight="1">
      <c r="A240" s="48">
        <v>451</v>
      </c>
      <c r="B240" s="50" t="s">
        <v>474</v>
      </c>
      <c r="C240" s="47" t="s">
        <v>475</v>
      </c>
      <c r="D240" s="103">
        <f>SUM('510:816'!D240)</f>
        <v>0</v>
      </c>
      <c r="E240" s="103">
        <f>SUM('510:816'!E240)</f>
        <v>0</v>
      </c>
      <c r="F240" s="103">
        <f>'Nacionalno sufinanciranje'!D240</f>
        <v>0</v>
      </c>
      <c r="G240" s="103">
        <f>'Nacionalno sufinanciranje'!E240</f>
        <v>0</v>
      </c>
      <c r="H240" s="17">
        <f ref="H240:I243" t="shared" si="109">D240+F240</f>
        <v>0</v>
      </c>
      <c r="I240" s="17">
        <f t="shared" si="109"/>
        <v>0</v>
      </c>
      <c r="J240" s="62" t="str">
        <f t="shared" si="106"/>
        <v>-</v>
      </c>
    </row>
    <row r="241" ht="12.75" customHeight="1">
      <c r="A241" s="48">
        <v>452</v>
      </c>
      <c r="B241" s="50" t="s">
        <v>476</v>
      </c>
      <c r="C241" s="47" t="s">
        <v>477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ht="12.75" customHeight="1">
      <c r="A242" s="48">
        <v>453</v>
      </c>
      <c r="B242" s="50" t="s">
        <v>478</v>
      </c>
      <c r="C242" s="47" t="s">
        <v>479</v>
      </c>
      <c r="D242" s="103">
        <f>SUM('510:816'!D242)</f>
        <v>0</v>
      </c>
      <c r="E242" s="103">
        <f>SUM('510:816'!E242)</f>
        <v>0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0</v>
      </c>
      <c r="J242" s="62" t="str">
        <f t="shared" si="106"/>
        <v>-</v>
      </c>
    </row>
    <row r="243" ht="12.75" customHeight="1">
      <c r="A243" s="48">
        <v>454</v>
      </c>
      <c r="B243" s="50" t="s">
        <v>480</v>
      </c>
      <c r="C243" s="47" t="s">
        <v>481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ht="12.75" customHeight="1">
      <c r="A244" s="32">
        <v>5</v>
      </c>
      <c r="B244" s="33" t="s">
        <v>482</v>
      </c>
      <c r="C244" s="47" t="s">
        <v>483</v>
      </c>
      <c r="D244" s="13">
        <f>D245+D274+D287</f>
        <v>0</v>
      </c>
      <c r="E244" s="13">
        <f ref="E244:I244" t="shared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ht="24">
      <c r="A245" s="32" t="s">
        <v>484</v>
      </c>
      <c r="B245" s="33" t="s">
        <v>485</v>
      </c>
      <c r="C245" s="47" t="s">
        <v>484</v>
      </c>
      <c r="D245" s="13">
        <f>D246+D249+D253+D254+D261+D266</f>
        <v>0</v>
      </c>
      <c r="E245" s="13">
        <f ref="E245:I245" t="shared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ht="24">
      <c r="A246" s="48">
        <v>512</v>
      </c>
      <c r="B246" s="51" t="s">
        <v>486</v>
      </c>
      <c r="C246" s="47" t="s">
        <v>487</v>
      </c>
      <c r="D246" s="13">
        <f>SUM(D247:D248)</f>
        <v>0</v>
      </c>
      <c r="E246" s="13">
        <f ref="E246:H246" t="shared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ht="24">
      <c r="A247" s="48">
        <v>5121</v>
      </c>
      <c r="B247" s="50" t="s">
        <v>488</v>
      </c>
      <c r="C247" s="47" t="s">
        <v>489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ref="H247:I248" t="shared" si="113">D247+F247</f>
        <v>0</v>
      </c>
      <c r="I247" s="17">
        <f t="shared" si="113"/>
        <v>0</v>
      </c>
      <c r="J247" s="62" t="str">
        <f t="shared" si="106"/>
        <v>-</v>
      </c>
    </row>
    <row r="248" ht="24">
      <c r="A248" s="48">
        <v>5122</v>
      </c>
      <c r="B248" s="50" t="s">
        <v>490</v>
      </c>
      <c r="C248" s="47" t="s">
        <v>491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ht="24">
      <c r="A249" s="48">
        <v>513</v>
      </c>
      <c r="B249" s="50" t="s">
        <v>492</v>
      </c>
      <c r="C249" s="47" t="s">
        <v>493</v>
      </c>
      <c r="D249" s="13">
        <f>SUM(D250:D252)</f>
        <v>0</v>
      </c>
      <c r="E249" s="13">
        <f ref="E249:I249" t="shared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ht="12.75" customHeight="1">
      <c r="A250" s="48">
        <v>5132</v>
      </c>
      <c r="B250" s="50" t="s">
        <v>494</v>
      </c>
      <c r="C250" s="47" t="s">
        <v>495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ref="H250:I253" t="shared" si="115">D250+F250</f>
        <v>0</v>
      </c>
      <c r="I250" s="17">
        <f t="shared" si="115"/>
        <v>0</v>
      </c>
      <c r="J250" s="62" t="str">
        <f t="shared" si="106"/>
        <v>-</v>
      </c>
    </row>
    <row r="251" ht="12.75" customHeight="1">
      <c r="A251" s="52">
        <v>5133</v>
      </c>
      <c r="B251" s="50" t="s">
        <v>496</v>
      </c>
      <c r="C251" s="53" t="s">
        <v>497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ht="12.75" customHeight="1">
      <c r="A252" s="52">
        <v>5134</v>
      </c>
      <c r="B252" s="50" t="s">
        <v>498</v>
      </c>
      <c r="C252" s="53" t="s">
        <v>499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ht="12.75" customHeight="1">
      <c r="A253" s="48">
        <v>514</v>
      </c>
      <c r="B253" s="51" t="s">
        <v>500</v>
      </c>
      <c r="C253" s="47" t="s">
        <v>501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ht="24">
      <c r="A254" s="48">
        <v>515</v>
      </c>
      <c r="B254" s="50" t="s">
        <v>502</v>
      </c>
      <c r="C254" s="47" t="s">
        <v>503</v>
      </c>
      <c r="D254" s="13">
        <f>SUM(D255:D260)</f>
        <v>0</v>
      </c>
      <c r="E254" s="13">
        <f ref="E254:I254" t="shared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ht="12.75" customHeight="1">
      <c r="A255" s="48">
        <v>5153</v>
      </c>
      <c r="B255" s="50" t="s">
        <v>504</v>
      </c>
      <c r="C255" s="47" t="s">
        <v>505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ref="H255:I260" t="shared" si="117">D255+F255</f>
        <v>0</v>
      </c>
      <c r="I255" s="17">
        <f t="shared" si="117"/>
        <v>0</v>
      </c>
      <c r="J255" s="62" t="str">
        <f t="shared" si="106"/>
        <v>-</v>
      </c>
    </row>
    <row r="256">
      <c r="A256" s="48">
        <v>5154</v>
      </c>
      <c r="B256" s="50" t="s">
        <v>506</v>
      </c>
      <c r="C256" s="47" t="s">
        <v>507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ht="24">
      <c r="A257" s="48">
        <v>5155</v>
      </c>
      <c r="B257" s="50" t="s">
        <v>508</v>
      </c>
      <c r="C257" s="47" t="s">
        <v>509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ht="12.75" customHeight="1">
      <c r="A258" s="48">
        <v>5156</v>
      </c>
      <c r="B258" s="50" t="s">
        <v>510</v>
      </c>
      <c r="C258" s="47" t="s">
        <v>511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ht="12.75" customHeight="1">
      <c r="A259" s="48">
        <v>5157</v>
      </c>
      <c r="B259" s="50" t="s">
        <v>512</v>
      </c>
      <c r="C259" s="47" t="s">
        <v>513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ht="12.75" customHeight="1">
      <c r="A260" s="48">
        <v>5158</v>
      </c>
      <c r="B260" s="50" t="s">
        <v>514</v>
      </c>
      <c r="C260" s="47" t="s">
        <v>515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ht="24">
      <c r="A261" s="48">
        <v>516</v>
      </c>
      <c r="B261" s="51" t="s">
        <v>516</v>
      </c>
      <c r="C261" s="47" t="s">
        <v>517</v>
      </c>
      <c r="D261" s="13">
        <f>SUM(D262:D265)</f>
        <v>0</v>
      </c>
      <c r="E261" s="13">
        <f ref="E261:I261" t="shared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ht="12.75" customHeight="1">
      <c r="A262" s="48">
        <v>5163</v>
      </c>
      <c r="B262" s="50" t="s">
        <v>518</v>
      </c>
      <c r="C262" s="47" t="s">
        <v>519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ref="H262:I265" t="shared" si="119">D262+F262</f>
        <v>0</v>
      </c>
      <c r="I262" s="17">
        <f t="shared" si="119"/>
        <v>0</v>
      </c>
      <c r="J262" s="62" t="str">
        <f t="shared" si="106"/>
        <v>-</v>
      </c>
    </row>
    <row r="263" ht="12.75" customHeight="1">
      <c r="A263" s="48">
        <v>5164</v>
      </c>
      <c r="B263" s="50" t="s">
        <v>520</v>
      </c>
      <c r="C263" s="47" t="s">
        <v>521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ht="12.75" customHeight="1">
      <c r="A264" s="48">
        <v>5165</v>
      </c>
      <c r="B264" s="50" t="s">
        <v>522</v>
      </c>
      <c r="C264" s="47" t="s">
        <v>523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ht="12.75" customHeight="1">
      <c r="A265" s="48">
        <v>5166</v>
      </c>
      <c r="B265" s="50" t="s">
        <v>524</v>
      </c>
      <c r="C265" s="47" t="s">
        <v>525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ht="12.75" customHeight="1">
      <c r="A266" s="48">
        <v>517</v>
      </c>
      <c r="B266" s="50" t="s">
        <v>526</v>
      </c>
      <c r="C266" s="47" t="s">
        <v>527</v>
      </c>
      <c r="D266" s="13">
        <f>SUM(D267:D273)</f>
        <v>0</v>
      </c>
      <c r="E266" s="13">
        <f ref="E266:I266" t="shared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ht="12.75" customHeight="1">
      <c r="A267" s="48">
        <v>5171</v>
      </c>
      <c r="B267" s="50" t="s">
        <v>528</v>
      </c>
      <c r="C267" s="47" t="s">
        <v>529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ref="H267:I273" t="shared" si="121">D267+F267</f>
        <v>0</v>
      </c>
      <c r="I267" s="17">
        <f t="shared" si="121"/>
        <v>0</v>
      </c>
      <c r="J267" s="62" t="str">
        <f t="shared" si="106"/>
        <v>-</v>
      </c>
    </row>
    <row r="268" ht="12.75" customHeight="1">
      <c r="A268" s="48">
        <v>5172</v>
      </c>
      <c r="B268" s="50" t="s">
        <v>530</v>
      </c>
      <c r="C268" s="47" t="s">
        <v>531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ht="12.75" customHeight="1">
      <c r="A269" s="48">
        <v>5173</v>
      </c>
      <c r="B269" s="50" t="s">
        <v>532</v>
      </c>
      <c r="C269" s="47" t="s">
        <v>533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ht="12.75" customHeight="1">
      <c r="A270" s="48">
        <v>5174</v>
      </c>
      <c r="B270" s="50" t="s">
        <v>534</v>
      </c>
      <c r="C270" s="47" t="s">
        <v>535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ht="12.75" customHeight="1">
      <c r="A271" s="48">
        <v>5175</v>
      </c>
      <c r="B271" s="50" t="s">
        <v>536</v>
      </c>
      <c r="C271" s="47" t="s">
        <v>537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>
      <c r="A272" s="38">
        <v>5176</v>
      </c>
      <c r="B272" s="39" t="s">
        <v>538</v>
      </c>
      <c r="C272" s="40" t="s">
        <v>539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>
      <c r="A273" s="38">
        <v>5177</v>
      </c>
      <c r="B273" s="49" t="s">
        <v>540</v>
      </c>
      <c r="C273" s="40" t="s">
        <v>541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ht="24" s="108" customFormat="1">
      <c r="A274" s="38">
        <v>53</v>
      </c>
      <c r="B274" s="39" t="s">
        <v>542</v>
      </c>
      <c r="C274" s="40" t="s">
        <v>543</v>
      </c>
      <c r="D274" s="13">
        <f>D275+D279+D281+D284</f>
        <v>0</v>
      </c>
      <c r="E274" s="13">
        <f ref="E274:I274" t="shared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ht="24" s="108" customFormat="1">
      <c r="A275" s="38">
        <v>531</v>
      </c>
      <c r="B275" s="49" t="s">
        <v>544</v>
      </c>
      <c r="C275" s="40" t="s">
        <v>545</v>
      </c>
      <c r="D275" s="13">
        <f>SUM(D276:D278)</f>
        <v>0</v>
      </c>
      <c r="E275" s="13">
        <f ref="E275:I275" t="shared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ht="12.75" customHeight="1" s="108" customFormat="1">
      <c r="A276" s="38">
        <v>5312</v>
      </c>
      <c r="B276" s="39" t="s">
        <v>546</v>
      </c>
      <c r="C276" s="40" t="s">
        <v>547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ref="H276:I278" t="shared" si="124">D276+F276</f>
        <v>0</v>
      </c>
      <c r="I276" s="15">
        <f t="shared" si="124"/>
        <v>0</v>
      </c>
      <c r="J276" s="62" t="str">
        <f t="shared" si="106"/>
        <v>-</v>
      </c>
    </row>
    <row r="277" ht="12.75" customHeight="1" s="108" customFormat="1">
      <c r="A277" s="38">
        <v>5313</v>
      </c>
      <c r="B277" s="39" t="s">
        <v>548</v>
      </c>
      <c r="C277" s="40" t="s">
        <v>549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="108" customFormat="1">
      <c r="A278" s="38">
        <v>5314</v>
      </c>
      <c r="B278" s="39" t="s">
        <v>550</v>
      </c>
      <c r="C278" s="40" t="s">
        <v>551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ht="24" s="108" customFormat="1">
      <c r="A279" s="38">
        <v>532</v>
      </c>
      <c r="B279" s="39" t="s">
        <v>552</v>
      </c>
      <c r="C279" s="40" t="s">
        <v>553</v>
      </c>
      <c r="D279" s="13">
        <f>D280</f>
        <v>0</v>
      </c>
      <c r="E279" s="13">
        <f ref="E279:I279" t="shared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ht="12.75" customHeight="1" s="108" customFormat="1">
      <c r="A280" s="38">
        <v>5321</v>
      </c>
      <c r="B280" s="39" t="s">
        <v>554</v>
      </c>
      <c r="C280" s="40" t="s">
        <v>555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ht="24" s="108" customFormat="1">
      <c r="A281" s="38">
        <v>533</v>
      </c>
      <c r="B281" s="39" t="s">
        <v>556</v>
      </c>
      <c r="C281" s="40" t="s">
        <v>557</v>
      </c>
      <c r="D281" s="13">
        <f>SUM(D282:D283)</f>
        <v>0</v>
      </c>
      <c r="E281" s="13">
        <f ref="E281:I281" t="shared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ht="24" s="108" customFormat="1">
      <c r="A282" s="38">
        <v>5331</v>
      </c>
      <c r="B282" s="49" t="s">
        <v>558</v>
      </c>
      <c r="C282" s="40" t="s">
        <v>559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ref="H282:I283" t="shared" si="127">D282+F282</f>
        <v>0</v>
      </c>
      <c r="I282" s="15">
        <f t="shared" si="127"/>
        <v>0</v>
      </c>
      <c r="J282" s="62" t="str">
        <f t="shared" si="106"/>
        <v>-</v>
      </c>
    </row>
    <row r="283" ht="24" s="108" customFormat="1">
      <c r="A283" s="38">
        <v>5332</v>
      </c>
      <c r="B283" s="39" t="s">
        <v>560</v>
      </c>
      <c r="C283" s="40" t="s">
        <v>561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ht="24" s="108" customFormat="1">
      <c r="A284" s="54">
        <v>534</v>
      </c>
      <c r="B284" s="39" t="s">
        <v>562</v>
      </c>
      <c r="C284" s="55" t="s">
        <v>563</v>
      </c>
      <c r="D284" s="13">
        <f>SUM(D285:D286)</f>
        <v>0</v>
      </c>
      <c r="E284" s="13">
        <f ref="E284:I284" t="shared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ht="24" s="108" customFormat="1">
      <c r="A285" s="38">
        <v>5341</v>
      </c>
      <c r="B285" s="39" t="s">
        <v>564</v>
      </c>
      <c r="C285" s="40" t="s">
        <v>565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ref="H285:I286" t="shared" si="129">D285+F285</f>
        <v>0</v>
      </c>
      <c r="I285" s="15">
        <f t="shared" si="129"/>
        <v>0</v>
      </c>
      <c r="J285" s="62" t="str">
        <f t="shared" si="106"/>
        <v>-</v>
      </c>
    </row>
    <row r="286" ht="12.75" customHeight="1" s="108" customFormat="1">
      <c r="A286" s="38">
        <v>5342</v>
      </c>
      <c r="B286" s="39" t="s">
        <v>566</v>
      </c>
      <c r="C286" s="40" t="s">
        <v>567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ht="24" s="108" customFormat="1">
      <c r="A287" s="38">
        <v>54</v>
      </c>
      <c r="B287" s="49" t="s">
        <v>568</v>
      </c>
      <c r="C287" s="40" t="s">
        <v>569</v>
      </c>
      <c r="D287" s="13">
        <f>D288+D293+D297+D299+D306+D311</f>
        <v>0</v>
      </c>
      <c r="E287" s="13">
        <f ref="E287:I287" t="shared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ht="24" s="108" customFormat="1">
      <c r="A288" s="38">
        <v>541</v>
      </c>
      <c r="B288" s="39" t="s">
        <v>570</v>
      </c>
      <c r="C288" s="40" t="s">
        <v>571</v>
      </c>
      <c r="D288" s="13">
        <f>SUM(D289:D292)</f>
        <v>0</v>
      </c>
      <c r="E288" s="13">
        <f ref="E288:I288" t="shared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ht="12.75" customHeight="1" s="108" customFormat="1">
      <c r="A289" s="38">
        <v>5413</v>
      </c>
      <c r="B289" s="39" t="s">
        <v>572</v>
      </c>
      <c r="C289" s="40" t="s">
        <v>573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ref="H289:I292" t="shared" si="132">D289+F289</f>
        <v>0</v>
      </c>
      <c r="I289" s="15">
        <f t="shared" si="132"/>
        <v>0</v>
      </c>
      <c r="J289" s="62" t="str">
        <f t="shared" si="106"/>
        <v>-</v>
      </c>
    </row>
    <row r="290" ht="12.75" customHeight="1" s="108" customFormat="1">
      <c r="A290" s="38">
        <v>5414</v>
      </c>
      <c r="B290" s="39" t="s">
        <v>574</v>
      </c>
      <c r="C290" s="40" t="s">
        <v>575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ht="12.75" customHeight="1" s="108" customFormat="1">
      <c r="A291" s="38">
        <v>5415</v>
      </c>
      <c r="B291" s="39" t="s">
        <v>576</v>
      </c>
      <c r="C291" s="40" t="s">
        <v>577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ht="12.75" customHeight="1" s="108" customFormat="1">
      <c r="A292" s="38">
        <v>5416</v>
      </c>
      <c r="B292" s="39" t="s">
        <v>578</v>
      </c>
      <c r="C292" s="40" t="s">
        <v>579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ht="24" s="108" customFormat="1">
      <c r="A293" s="38">
        <v>542</v>
      </c>
      <c r="B293" s="39" t="s">
        <v>580</v>
      </c>
      <c r="C293" s="40" t="s">
        <v>581</v>
      </c>
      <c r="D293" s="13">
        <f>SUM(D294:D296)</f>
        <v>0</v>
      </c>
      <c r="E293" s="13">
        <f ref="E293:I293" t="shared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ht="24" s="108" customFormat="1">
      <c r="A294" s="38">
        <v>5422</v>
      </c>
      <c r="B294" s="39" t="s">
        <v>582</v>
      </c>
      <c r="C294" s="40" t="s">
        <v>583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ref="H294:I296" t="shared" si="134">D294+F294</f>
        <v>0</v>
      </c>
      <c r="I294" s="15">
        <f t="shared" si="134"/>
        <v>0</v>
      </c>
      <c r="J294" s="62" t="str">
        <f t="shared" si="106"/>
        <v>-</v>
      </c>
    </row>
    <row r="295" ht="24" s="108" customFormat="1">
      <c r="A295" s="38">
        <v>5423</v>
      </c>
      <c r="B295" s="39" t="s">
        <v>584</v>
      </c>
      <c r="C295" s="40" t="s">
        <v>585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ht="24" s="108" customFormat="1">
      <c r="A296" s="38">
        <v>5424</v>
      </c>
      <c r="B296" s="39" t="s">
        <v>586</v>
      </c>
      <c r="C296" s="40" t="s">
        <v>587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ht="24" s="108" customFormat="1">
      <c r="A297" s="38">
        <v>543</v>
      </c>
      <c r="B297" s="39" t="s">
        <v>588</v>
      </c>
      <c r="C297" s="40" t="s">
        <v>589</v>
      </c>
      <c r="D297" s="13">
        <f>D298</f>
        <v>0</v>
      </c>
      <c r="E297" s="13">
        <f ref="E297:I297" t="shared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ht="24" s="108" customFormat="1">
      <c r="A298" s="38">
        <v>5431</v>
      </c>
      <c r="B298" s="39" t="s">
        <v>590</v>
      </c>
      <c r="C298" s="40" t="s">
        <v>591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ht="24" s="108" customFormat="1">
      <c r="A299" s="38">
        <v>544</v>
      </c>
      <c r="B299" s="39" t="s">
        <v>592</v>
      </c>
      <c r="C299" s="40" t="s">
        <v>593</v>
      </c>
      <c r="D299" s="13">
        <f>SUM(D300:D305)</f>
        <v>0</v>
      </c>
      <c r="E299" s="13">
        <f ref="E299:I299" t="shared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ht="24" s="108" customFormat="1">
      <c r="A300" s="38">
        <v>5443</v>
      </c>
      <c r="B300" s="39" t="s">
        <v>594</v>
      </c>
      <c r="C300" s="40" t="s">
        <v>595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ref="H300:I305" t="shared" si="137">D300+F300</f>
        <v>0</v>
      </c>
      <c r="I300" s="15">
        <f t="shared" si="137"/>
        <v>0</v>
      </c>
      <c r="J300" s="62" t="str">
        <f t="shared" si="106"/>
        <v>-</v>
      </c>
    </row>
    <row r="301" ht="24" s="108" customFormat="1">
      <c r="A301" s="38">
        <v>5444</v>
      </c>
      <c r="B301" s="49" t="s">
        <v>596</v>
      </c>
      <c r="C301" s="40" t="s">
        <v>597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ref="J301:J318" t="shared" si="138">IF(H301&lt;&gt;0,IF(I301/H301&gt;=100,"&gt;&gt;100",I301/H301*100),"-")</f>
        <v>-</v>
      </c>
    </row>
    <row r="302" ht="24" s="108" customFormat="1">
      <c r="A302" s="54">
        <v>5445</v>
      </c>
      <c r="B302" s="39" t="s">
        <v>598</v>
      </c>
      <c r="C302" s="55" t="s">
        <v>599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ht="12.75" customHeight="1" s="108" customFormat="1">
      <c r="A303" s="38">
        <v>5446</v>
      </c>
      <c r="B303" s="39" t="s">
        <v>600</v>
      </c>
      <c r="C303" s="40" t="s">
        <v>601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ht="24" s="108" customFormat="1">
      <c r="A304" s="38">
        <v>5447</v>
      </c>
      <c r="B304" s="39" t="s">
        <v>602</v>
      </c>
      <c r="C304" s="40" t="s">
        <v>603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ht="24" s="108" customFormat="1">
      <c r="A305" s="38">
        <v>5448</v>
      </c>
      <c r="B305" s="39" t="s">
        <v>604</v>
      </c>
      <c r="C305" s="40" t="s">
        <v>605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ht="24" s="108" customFormat="1">
      <c r="A306" s="38">
        <v>545</v>
      </c>
      <c r="B306" s="39" t="s">
        <v>606</v>
      </c>
      <c r="C306" s="40" t="s">
        <v>607</v>
      </c>
      <c r="D306" s="13">
        <f>SUM(D307:D310)</f>
        <v>0</v>
      </c>
      <c r="E306" s="13">
        <f ref="E306:H306" t="shared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ht="24" s="108" customFormat="1">
      <c r="A307" s="38">
        <v>5453</v>
      </c>
      <c r="B307" s="49" t="s">
        <v>608</v>
      </c>
      <c r="C307" s="40" t="s">
        <v>609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ref="H307:I310" t="shared" si="140">D307+F307</f>
        <v>0</v>
      </c>
      <c r="I307" s="15">
        <f t="shared" si="140"/>
        <v>0</v>
      </c>
      <c r="J307" s="62" t="str">
        <f t="shared" si="138"/>
        <v>-</v>
      </c>
    </row>
    <row r="308" ht="12.75" customHeight="1" s="108" customFormat="1">
      <c r="A308" s="38">
        <v>5454</v>
      </c>
      <c r="B308" s="39" t="s">
        <v>610</v>
      </c>
      <c r="C308" s="40" t="s">
        <v>611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ht="12.75" customHeight="1" s="108" customFormat="1">
      <c r="A309" s="38">
        <v>5455</v>
      </c>
      <c r="B309" s="39" t="s">
        <v>612</v>
      </c>
      <c r="C309" s="40" t="s">
        <v>613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ht="12.75" customHeight="1" s="108" customFormat="1">
      <c r="A310" s="38">
        <v>5456</v>
      </c>
      <c r="B310" s="39" t="s">
        <v>614</v>
      </c>
      <c r="C310" s="40" t="s">
        <v>615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ht="24" s="108" customFormat="1">
      <c r="A311" s="38">
        <v>547</v>
      </c>
      <c r="B311" s="39" t="s">
        <v>616</v>
      </c>
      <c r="C311" s="40" t="s">
        <v>617</v>
      </c>
      <c r="D311" s="13">
        <f>SUM(D312:D318)</f>
        <v>0</v>
      </c>
      <c r="E311" s="13">
        <f ref="E311:I311" t="shared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ht="12.75" customHeight="1" s="108" customFormat="1">
      <c r="A312" s="38">
        <v>5471</v>
      </c>
      <c r="B312" s="39" t="s">
        <v>618</v>
      </c>
      <c r="C312" s="40" t="s">
        <v>619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ref="H312:I318" t="shared" si="142">D312+F312</f>
        <v>0</v>
      </c>
      <c r="I312" s="15">
        <f t="shared" si="142"/>
        <v>0</v>
      </c>
      <c r="J312" s="62" t="str">
        <f t="shared" si="138"/>
        <v>-</v>
      </c>
    </row>
    <row r="313" ht="12.75" customHeight="1" s="108" customFormat="1">
      <c r="A313" s="38">
        <v>5472</v>
      </c>
      <c r="B313" s="39" t="s">
        <v>620</v>
      </c>
      <c r="C313" s="40" t="s">
        <v>621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ht="12.75" customHeight="1" s="108" customFormat="1">
      <c r="A314" s="38">
        <v>5473</v>
      </c>
      <c r="B314" s="39" t="s">
        <v>622</v>
      </c>
      <c r="C314" s="40" t="s">
        <v>623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ht="12.75" customHeight="1" s="108" customFormat="1">
      <c r="A315" s="38">
        <v>5474</v>
      </c>
      <c r="B315" s="39" t="s">
        <v>624</v>
      </c>
      <c r="C315" s="40" t="s">
        <v>625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ht="12.75" customHeight="1" s="108" customFormat="1">
      <c r="A316" s="38">
        <v>5475</v>
      </c>
      <c r="B316" s="39" t="s">
        <v>626</v>
      </c>
      <c r="C316" s="40" t="s">
        <v>627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ht="24" s="108" customFormat="1">
      <c r="A317" s="38">
        <v>5476</v>
      </c>
      <c r="B317" s="39" t="s">
        <v>628</v>
      </c>
      <c r="C317" s="40" t="s">
        <v>629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ht="24" s="108" customFormat="1">
      <c r="A318" s="38">
        <v>5477</v>
      </c>
      <c r="B318" s="39" t="s">
        <v>630</v>
      </c>
      <c r="C318" s="40" t="s">
        <v>631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ht="45" s="108" customFormat="1">
      <c r="A319" s="127" t="s">
        <v>632</v>
      </c>
      <c r="B319" s="128"/>
      <c r="C319" s="102"/>
      <c r="D319" s="20" t="s">
        <v>633</v>
      </c>
      <c r="E319" s="20" t="s">
        <v>634</v>
      </c>
      <c r="F319" s="20" t="s">
        <v>633</v>
      </c>
      <c r="G319" s="20" t="s">
        <v>634</v>
      </c>
      <c r="H319" s="20" t="s">
        <v>633</v>
      </c>
      <c r="I319" s="20" t="s">
        <v>634</v>
      </c>
      <c r="J319" s="31"/>
    </row>
    <row r="320" ht="24">
      <c r="A320" s="35" t="s">
        <v>635</v>
      </c>
      <c r="B320" s="36" t="s">
        <v>636</v>
      </c>
      <c r="C320" s="37" t="s">
        <v>635</v>
      </c>
      <c r="D320" s="13">
        <f>SUM(D321:D324)</f>
        <v>0</v>
      </c>
      <c r="E320" s="13">
        <f ref="E320:I320" t="shared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ref="J320:J333" t="shared" si="144">IF(H320&lt;&gt;0,IF(I320/H320&gt;=100,"&gt;&gt;100",I320/H320*100),"-")</f>
        <v>-</v>
      </c>
      <c r="K320" s="108"/>
    </row>
    <row r="321" ht="12.75" customHeight="1">
      <c r="A321" s="35">
        <v>96321</v>
      </c>
      <c r="B321" s="36" t="s">
        <v>637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ref="H321:I324" t="shared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ht="12.75" customHeight="1">
      <c r="A322" s="35">
        <v>96322</v>
      </c>
      <c r="B322" s="36" t="s">
        <v>638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ht="12.75" customHeight="1">
      <c r="A323" s="35">
        <v>96323</v>
      </c>
      <c r="B323" s="36" t="s">
        <v>639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ht="12.75" customHeight="1">
      <c r="A324" s="35">
        <v>96324</v>
      </c>
      <c r="B324" s="36" t="s">
        <v>36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ht="12.75" customHeight="1">
      <c r="A325" s="35" t="s">
        <v>640</v>
      </c>
      <c r="B325" s="36" t="s">
        <v>641</v>
      </c>
      <c r="C325" s="37" t="s">
        <v>640</v>
      </c>
      <c r="D325" s="13">
        <f>SUM(D326:D333)</f>
        <v>0</v>
      </c>
      <c r="E325" s="13">
        <f ref="E325:I325" t="shared" si="146">SUM(E326:E333)</f>
        <v>0</v>
      </c>
      <c r="F325" s="13">
        <f t="shared" si="146"/>
        <v>0</v>
      </c>
      <c r="G325" s="13">
        <f t="shared" si="146"/>
        <v>0</v>
      </c>
      <c r="H325" s="13">
        <f t="shared" si="146"/>
        <v>0</v>
      </c>
      <c r="I325" s="13">
        <f t="shared" si="146"/>
        <v>0</v>
      </c>
      <c r="J325" s="62" t="str">
        <f t="shared" si="144"/>
        <v>-</v>
      </c>
      <c r="K325" s="108"/>
    </row>
    <row r="326">
      <c r="A326" s="35">
        <v>96381</v>
      </c>
      <c r="B326" s="36" t="s">
        <v>43</v>
      </c>
      <c r="C326" s="37">
        <v>96381</v>
      </c>
      <c r="D326" s="103">
        <f>SUM('510:816'!D326)</f>
        <v>0</v>
      </c>
      <c r="E326" s="103">
        <f>SUM('510:816'!E326)</f>
        <v>0</v>
      </c>
      <c r="F326" s="103">
        <f>'Nacionalno sufinanciranje'!D326</f>
        <v>0</v>
      </c>
      <c r="G326" s="103">
        <f>'Nacionalno sufinanciranje'!E326</f>
        <v>0</v>
      </c>
      <c r="H326" s="14">
        <f ref="H326:I333" t="shared" si="147">D326+F326</f>
        <v>0</v>
      </c>
      <c r="I326" s="14">
        <f t="shared" si="147"/>
        <v>0</v>
      </c>
      <c r="J326" s="62" t="str">
        <f t="shared" si="144"/>
        <v>-</v>
      </c>
      <c r="K326" s="108"/>
    </row>
    <row r="327" ht="24">
      <c r="A327" s="35">
        <v>96382</v>
      </c>
      <c r="B327" s="36" t="s">
        <v>53</v>
      </c>
      <c r="C327" s="37">
        <v>96382</v>
      </c>
      <c r="D327" s="103">
        <f>SUM('510:816'!D327)</f>
        <v>0</v>
      </c>
      <c r="E327" s="103">
        <f>SUM('510:816'!E327)</f>
        <v>0</v>
      </c>
      <c r="F327" s="103">
        <f>'Nacionalno sufinanciranje'!D327</f>
        <v>0</v>
      </c>
      <c r="G327" s="103">
        <f>'Nacionalno sufinanciranje'!E327</f>
        <v>0</v>
      </c>
      <c r="H327" s="14">
        <f t="shared" si="147"/>
        <v>0</v>
      </c>
      <c r="I327" s="14">
        <f t="shared" si="147"/>
        <v>0</v>
      </c>
      <c r="J327" s="62" t="str">
        <f t="shared" si="144"/>
        <v>-</v>
      </c>
      <c r="K327" s="108"/>
    </row>
    <row r="328">
      <c r="A328" s="35" t="s">
        <v>642</v>
      </c>
      <c r="B328" s="36" t="s">
        <v>45</v>
      </c>
      <c r="C328" s="37" t="s">
        <v>642</v>
      </c>
      <c r="D328" s="103">
        <f>SUM('510:816'!D328)</f>
        <v>0</v>
      </c>
      <c r="E328" s="103">
        <f>SUM('510:816'!E328)</f>
        <v>0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0</v>
      </c>
      <c r="I328" s="14">
        <f t="shared" si="147"/>
        <v>0</v>
      </c>
      <c r="J328" s="62" t="str">
        <f t="shared" si="144"/>
        <v>-</v>
      </c>
      <c r="K328" s="108"/>
    </row>
    <row r="329">
      <c r="A329" s="35" t="s">
        <v>643</v>
      </c>
      <c r="B329" s="36" t="s">
        <v>55</v>
      </c>
      <c r="C329" s="37" t="s">
        <v>643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ht="24">
      <c r="A330" s="35">
        <v>96385</v>
      </c>
      <c r="B330" s="36" t="s">
        <v>47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ht="24">
      <c r="A331" s="35">
        <v>96386</v>
      </c>
      <c r="B331" s="36" t="s">
        <v>57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ht="24">
      <c r="A332" s="35">
        <v>96387</v>
      </c>
      <c r="B332" s="36" t="s">
        <v>644</v>
      </c>
      <c r="C332" s="37">
        <v>96387</v>
      </c>
      <c r="D332" s="103">
        <f>SUM('510:816'!D332)</f>
        <v>0</v>
      </c>
      <c r="E332" s="103">
        <f>SUM('510:816'!E332)</f>
        <v>0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0</v>
      </c>
      <c r="I332" s="14">
        <f t="shared" si="147"/>
        <v>0</v>
      </c>
      <c r="J332" s="62" t="str">
        <f t="shared" si="144"/>
        <v>-</v>
      </c>
      <c r="K332" s="108"/>
    </row>
    <row r="333" ht="24">
      <c r="A333" s="56">
        <v>96388</v>
      </c>
      <c r="B333" s="57" t="s">
        <v>645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ht="37.5" customHeight="1" s="112" customFormat="1">
      <c r="A334" s="127" t="s">
        <v>646</v>
      </c>
      <c r="B334" s="129"/>
      <c r="C334" s="102"/>
      <c r="D334" s="19" t="s">
        <v>647</v>
      </c>
      <c r="E334" s="19" t="s">
        <v>648</v>
      </c>
      <c r="F334" s="19" t="s">
        <v>647</v>
      </c>
      <c r="G334" s="19" t="s">
        <v>648</v>
      </c>
      <c r="H334" s="19" t="s">
        <v>647</v>
      </c>
      <c r="I334" s="19" t="s">
        <v>648</v>
      </c>
      <c r="J334" s="65"/>
    </row>
    <row r="335" ht="24" s="111" customFormat="1">
      <c r="A335" s="35" t="s">
        <v>649</v>
      </c>
      <c r="B335" s="36" t="s">
        <v>650</v>
      </c>
      <c r="C335" s="37" t="s">
        <v>649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ref="H335:I337" t="shared" si="148">D335+F335</f>
        <v>0</v>
      </c>
      <c r="I335" s="14">
        <f t="shared" si="148"/>
        <v>0</v>
      </c>
      <c r="J335" s="62" t="str">
        <f ref="J335:J398" t="shared" si="149">IF(H335&lt;&gt;0,IF(I335/H335&gt;=100,"&gt;&gt;100",I335/H335*100),"-")</f>
        <v>-</v>
      </c>
    </row>
    <row r="336" ht="12.75" customHeight="1" s="111" customFormat="1">
      <c r="A336" s="35" t="s">
        <v>651</v>
      </c>
      <c r="B336" s="36" t="s">
        <v>652</v>
      </c>
      <c r="C336" s="37" t="s">
        <v>651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ht="24" s="111" customFormat="1">
      <c r="A337" s="35" t="s">
        <v>653</v>
      </c>
      <c r="B337" s="36" t="s">
        <v>654</v>
      </c>
      <c r="C337" s="37" t="s">
        <v>653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ht="24" s="111" customFormat="1">
      <c r="A338" s="35" t="s">
        <v>655</v>
      </c>
      <c r="B338" s="36" t="s">
        <v>656</v>
      </c>
      <c r="C338" s="37" t="s">
        <v>655</v>
      </c>
      <c r="D338" s="13">
        <f>SUM(D339:D346)</f>
        <v>0</v>
      </c>
      <c r="E338" s="13">
        <f ref="E338:I338" t="shared" si="150">SUM(E339:E346)</f>
        <v>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0</v>
      </c>
      <c r="J338" s="62" t="str">
        <f t="shared" si="149"/>
        <v>-</v>
      </c>
    </row>
    <row r="339" ht="12.75" customHeight="1" s="111" customFormat="1">
      <c r="A339" s="35" t="s">
        <v>657</v>
      </c>
      <c r="B339" s="36" t="s">
        <v>658</v>
      </c>
      <c r="C339" s="37" t="s">
        <v>657</v>
      </c>
      <c r="D339" s="103">
        <f>SUM('510:816'!D339)</f>
        <v>0</v>
      </c>
      <c r="E339" s="103">
        <f>SUM('510:816'!E339)</f>
        <v>0</v>
      </c>
      <c r="F339" s="103">
        <f>'Nacionalno sufinanciranje'!D339</f>
        <v>0</v>
      </c>
      <c r="G339" s="103">
        <f>'Nacionalno sufinanciranje'!E339</f>
        <v>0</v>
      </c>
      <c r="H339" s="14">
        <f ref="H339:I346" t="shared" si="151">D339+F339</f>
        <v>0</v>
      </c>
      <c r="I339" s="14">
        <f t="shared" si="151"/>
        <v>0</v>
      </c>
      <c r="J339" s="62" t="str">
        <f t="shared" si="149"/>
        <v>-</v>
      </c>
    </row>
    <row r="340" ht="12.75" customHeight="1" s="111" customFormat="1">
      <c r="A340" s="35" t="s">
        <v>659</v>
      </c>
      <c r="B340" s="36" t="s">
        <v>660</v>
      </c>
      <c r="C340" s="37" t="s">
        <v>659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ht="12.75" customHeight="1" s="111" customFormat="1">
      <c r="A341" s="35" t="s">
        <v>661</v>
      </c>
      <c r="B341" s="36" t="s">
        <v>662</v>
      </c>
      <c r="C341" s="37" t="s">
        <v>661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ht="12.75" customHeight="1" s="111" customFormat="1">
      <c r="A342" s="35" t="s">
        <v>663</v>
      </c>
      <c r="B342" s="36" t="s">
        <v>664</v>
      </c>
      <c r="C342" s="37" t="s">
        <v>663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ht="12.75" customHeight="1" s="111" customFormat="1">
      <c r="A343" s="35" t="s">
        <v>665</v>
      </c>
      <c r="B343" s="36" t="s">
        <v>666</v>
      </c>
      <c r="C343" s="37" t="s">
        <v>665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ht="24" s="111" customFormat="1">
      <c r="A344" s="35" t="s">
        <v>667</v>
      </c>
      <c r="B344" s="36" t="s">
        <v>668</v>
      </c>
      <c r="C344" s="37" t="s">
        <v>667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ht="24" s="111" customFormat="1">
      <c r="A345" s="35" t="s">
        <v>669</v>
      </c>
      <c r="B345" s="36" t="s">
        <v>670</v>
      </c>
      <c r="C345" s="37" t="s">
        <v>669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ht="12.75" customHeight="1" s="111" customFormat="1">
      <c r="A346" s="35" t="s">
        <v>671</v>
      </c>
      <c r="B346" s="36" t="s">
        <v>672</v>
      </c>
      <c r="C346" s="37" t="s">
        <v>671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ht="12.75" customHeight="1" s="111" customFormat="1">
      <c r="A347" s="35" t="s">
        <v>673</v>
      </c>
      <c r="B347" s="36" t="s">
        <v>674</v>
      </c>
      <c r="C347" s="37" t="s">
        <v>673</v>
      </c>
      <c r="D347" s="13">
        <f>SUM(D348:D351)</f>
        <v>0</v>
      </c>
      <c r="E347" s="13">
        <f ref="E347:I347" t="shared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ht="12.75" customHeight="1" s="111" customFormat="1">
      <c r="A348" s="35" t="s">
        <v>675</v>
      </c>
      <c r="B348" s="36" t="s">
        <v>676</v>
      </c>
      <c r="C348" s="37" t="s">
        <v>675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ref="H348:I351" t="shared" si="153">D348+F348</f>
        <v>0</v>
      </c>
      <c r="I348" s="14">
        <f t="shared" si="153"/>
        <v>0</v>
      </c>
      <c r="J348" s="62" t="str">
        <f t="shared" si="149"/>
        <v>-</v>
      </c>
    </row>
    <row r="349" ht="12.75" customHeight="1" s="111" customFormat="1">
      <c r="A349" s="35" t="s">
        <v>677</v>
      </c>
      <c r="B349" s="36" t="s">
        <v>678</v>
      </c>
      <c r="C349" s="37" t="s">
        <v>677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ht="12.75" customHeight="1" s="111" customFormat="1">
      <c r="A350" s="35" t="s">
        <v>679</v>
      </c>
      <c r="B350" s="36" t="s">
        <v>680</v>
      </c>
      <c r="C350" s="37" t="s">
        <v>679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ht="12.75" customHeight="1" s="111" customFormat="1">
      <c r="A351" s="35" t="s">
        <v>681</v>
      </c>
      <c r="B351" s="36" t="s">
        <v>682</v>
      </c>
      <c r="C351" s="37" t="s">
        <v>681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ht="24" s="113" customFormat="1">
      <c r="A352" s="35" t="s">
        <v>683</v>
      </c>
      <c r="B352" s="36" t="s">
        <v>684</v>
      </c>
      <c r="C352" s="37" t="s">
        <v>683</v>
      </c>
      <c r="D352" s="13">
        <f>SUM(D353:D356)</f>
        <v>0</v>
      </c>
      <c r="E352" s="13">
        <f ref="E352:I352" t="shared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ht="12.75" customHeight="1" s="113" customFormat="1">
      <c r="A353" s="35" t="s">
        <v>685</v>
      </c>
      <c r="B353" s="36" t="s">
        <v>686</v>
      </c>
      <c r="C353" s="37" t="s">
        <v>685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ref="H353:I356" t="shared" si="155">D353+F353</f>
        <v>0</v>
      </c>
      <c r="I353" s="14">
        <f t="shared" si="155"/>
        <v>0</v>
      </c>
      <c r="J353" s="62" t="str">
        <f t="shared" si="149"/>
        <v>-</v>
      </c>
    </row>
    <row r="354" ht="12.75" customHeight="1" s="113" customFormat="1">
      <c r="A354" s="35" t="s">
        <v>687</v>
      </c>
      <c r="B354" s="36" t="s">
        <v>688</v>
      </c>
      <c r="C354" s="37" t="s">
        <v>687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ht="12.75" customHeight="1" s="113" customFormat="1">
      <c r="A355" s="35" t="s">
        <v>689</v>
      </c>
      <c r="B355" s="36" t="s">
        <v>690</v>
      </c>
      <c r="C355" s="37" t="s">
        <v>689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ht="12.75" customHeight="1" s="113" customFormat="1">
      <c r="A356" s="35" t="s">
        <v>691</v>
      </c>
      <c r="B356" s="36" t="s">
        <v>692</v>
      </c>
      <c r="C356" s="37" t="s">
        <v>691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ht="24" s="113" customFormat="1">
      <c r="A357" s="35" t="s">
        <v>693</v>
      </c>
      <c r="B357" s="36" t="s">
        <v>694</v>
      </c>
      <c r="C357" s="37" t="s">
        <v>693</v>
      </c>
      <c r="D357" s="13">
        <f>SUM(D358:D365)</f>
        <v>0</v>
      </c>
      <c r="E357" s="13">
        <f ref="E357:I357" t="shared" si="156">SUM(E358:E365)</f>
        <v>0</v>
      </c>
      <c r="F357" s="13">
        <f t="shared" si="156"/>
        <v>0</v>
      </c>
      <c r="G357" s="13">
        <f t="shared" si="156"/>
        <v>0</v>
      </c>
      <c r="H357" s="13">
        <f t="shared" si="156"/>
        <v>0</v>
      </c>
      <c r="I357" s="13">
        <f t="shared" si="156"/>
        <v>0</v>
      </c>
      <c r="J357" s="62" t="str">
        <f t="shared" si="149"/>
        <v>-</v>
      </c>
    </row>
    <row r="358" ht="24" s="113" customFormat="1">
      <c r="A358" s="35">
        <v>16381</v>
      </c>
      <c r="B358" s="36" t="s">
        <v>695</v>
      </c>
      <c r="C358" s="37">
        <v>16381</v>
      </c>
      <c r="D358" s="103">
        <f>SUM('510:816'!D358)</f>
        <v>0</v>
      </c>
      <c r="E358" s="103">
        <f>SUM('510:816'!E358)</f>
        <v>0</v>
      </c>
      <c r="F358" s="103">
        <f>'Nacionalno sufinanciranje'!D358</f>
        <v>0</v>
      </c>
      <c r="G358" s="103">
        <f>'Nacionalno sufinanciranje'!E358</f>
        <v>0</v>
      </c>
      <c r="H358" s="14">
        <f ref="H358:I366" t="shared" si="157">D358+F358</f>
        <v>0</v>
      </c>
      <c r="I358" s="14">
        <f t="shared" si="157"/>
        <v>0</v>
      </c>
      <c r="J358" s="62" t="str">
        <f t="shared" si="149"/>
        <v>-</v>
      </c>
    </row>
    <row r="359" ht="24" s="113" customFormat="1">
      <c r="A359" s="35">
        <v>16382</v>
      </c>
      <c r="B359" s="36" t="s">
        <v>696</v>
      </c>
      <c r="C359" s="37">
        <v>16382</v>
      </c>
      <c r="D359" s="103">
        <f>SUM('510:816'!D359)</f>
        <v>0</v>
      </c>
      <c r="E359" s="103">
        <f>SUM('510:816'!E359)</f>
        <v>0</v>
      </c>
      <c r="F359" s="103">
        <f>'Nacionalno sufinanciranje'!D359</f>
        <v>0</v>
      </c>
      <c r="G359" s="103">
        <f>'Nacionalno sufinanciranje'!E359</f>
        <v>0</v>
      </c>
      <c r="H359" s="14">
        <f t="shared" si="157"/>
        <v>0</v>
      </c>
      <c r="I359" s="14">
        <f t="shared" si="157"/>
        <v>0</v>
      </c>
      <c r="J359" s="62" t="str">
        <f t="shared" si="149"/>
        <v>-</v>
      </c>
    </row>
    <row r="360" ht="24" s="113" customFormat="1">
      <c r="A360" s="35" t="s">
        <v>697</v>
      </c>
      <c r="B360" s="36" t="s">
        <v>698</v>
      </c>
      <c r="C360" s="37" t="s">
        <v>697</v>
      </c>
      <c r="D360" s="103">
        <f>SUM('510:816'!D360)</f>
        <v>0</v>
      </c>
      <c r="E360" s="103">
        <f>SUM('510:816'!E360)</f>
        <v>0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0</v>
      </c>
      <c r="I360" s="14">
        <f t="shared" si="157"/>
        <v>0</v>
      </c>
      <c r="J360" s="62" t="str">
        <f t="shared" si="149"/>
        <v>-</v>
      </c>
    </row>
    <row r="361" ht="24" s="113" customFormat="1">
      <c r="A361" s="35" t="s">
        <v>699</v>
      </c>
      <c r="B361" s="36" t="s">
        <v>700</v>
      </c>
      <c r="C361" s="37" t="s">
        <v>699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ht="24" s="113" customFormat="1">
      <c r="A362" s="35" t="s">
        <v>701</v>
      </c>
      <c r="B362" s="36" t="s">
        <v>702</v>
      </c>
      <c r="C362" s="37" t="s">
        <v>701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ht="24" s="113" customFormat="1">
      <c r="A363" s="35" t="s">
        <v>703</v>
      </c>
      <c r="B363" s="36" t="s">
        <v>704</v>
      </c>
      <c r="C363" s="37" t="s">
        <v>703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ht="24" s="113" customFormat="1">
      <c r="A364" s="35" t="s">
        <v>705</v>
      </c>
      <c r="B364" s="36" t="s">
        <v>706</v>
      </c>
      <c r="C364" s="37" t="s">
        <v>705</v>
      </c>
      <c r="D364" s="103">
        <f>SUM('510:816'!D364)</f>
        <v>0</v>
      </c>
      <c r="E364" s="103">
        <f>SUM('510:816'!E364)</f>
        <v>0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0</v>
      </c>
      <c r="I364" s="14">
        <f t="shared" si="157"/>
        <v>0</v>
      </c>
      <c r="J364" s="62" t="str">
        <f t="shared" si="149"/>
        <v>-</v>
      </c>
    </row>
    <row r="365" ht="24" s="113" customFormat="1">
      <c r="A365" s="35" t="s">
        <v>707</v>
      </c>
      <c r="B365" s="36" t="s">
        <v>708</v>
      </c>
      <c r="C365" s="37" t="s">
        <v>707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="108" customFormat="1">
      <c r="A366" s="35" t="s">
        <v>709</v>
      </c>
      <c r="B366" s="36" t="s">
        <v>710</v>
      </c>
      <c r="C366" s="37" t="s">
        <v>709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ht="24" s="108" customFormat="1">
      <c r="A367" s="35">
        <v>2368</v>
      </c>
      <c r="B367" s="36" t="s">
        <v>711</v>
      </c>
      <c r="C367" s="37">
        <v>2368</v>
      </c>
      <c r="D367" s="13">
        <f>SUM(D368:D369)</f>
        <v>0</v>
      </c>
      <c r="E367" s="13">
        <f ref="E367:I367" t="shared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ht="12.75" customHeight="1" s="108" customFormat="1">
      <c r="A368" s="35">
        <v>23681</v>
      </c>
      <c r="B368" s="36" t="s">
        <v>712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ref="H368:I370" t="shared" si="159">D368+F368</f>
        <v>0</v>
      </c>
      <c r="I368" s="14">
        <f t="shared" si="159"/>
        <v>0</v>
      </c>
      <c r="J368" s="62" t="str">
        <f t="shared" si="149"/>
        <v>-</v>
      </c>
    </row>
    <row r="369" ht="12.75" customHeight="1" s="108" customFormat="1">
      <c r="A369" s="35">
        <v>23682</v>
      </c>
      <c r="B369" s="36" t="s">
        <v>713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ht="12.75" customHeight="1" s="114" customFormat="1">
      <c r="A370" s="35" t="s">
        <v>714</v>
      </c>
      <c r="B370" s="36" t="s">
        <v>715</v>
      </c>
      <c r="C370" s="37" t="s">
        <v>714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ht="12.75" customHeight="1" s="114" customFormat="1">
      <c r="A371" s="35" t="s">
        <v>716</v>
      </c>
      <c r="B371" s="36" t="s">
        <v>717</v>
      </c>
      <c r="C371" s="37" t="s">
        <v>716</v>
      </c>
      <c r="D371" s="13">
        <f>D372+D374</f>
        <v>0</v>
      </c>
      <c r="E371" s="13">
        <f ref="E371:G371" t="shared" si="160">E372+E374</f>
        <v>0</v>
      </c>
      <c r="F371" s="13">
        <f t="shared" si="160"/>
        <v>0</v>
      </c>
      <c r="G371" s="13">
        <f t="shared" si="160"/>
        <v>0</v>
      </c>
      <c r="H371" s="13">
        <f ref="H371:I371" t="shared" si="161">+D371+F371</f>
        <v>0</v>
      </c>
      <c r="I371" s="13">
        <f t="shared" si="161"/>
        <v>0</v>
      </c>
      <c r="J371" s="62" t="str">
        <f t="shared" si="149"/>
        <v>-</v>
      </c>
    </row>
    <row r="372" ht="12.75" customHeight="1" s="115" customFormat="1">
      <c r="A372" s="35" t="s">
        <v>718</v>
      </c>
      <c r="B372" s="36" t="s">
        <v>719</v>
      </c>
      <c r="C372" s="37" t="s">
        <v>718</v>
      </c>
      <c r="D372" s="13">
        <f>D373</f>
        <v>0</v>
      </c>
      <c r="E372" s="13">
        <f ref="E372:I372" t="shared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0</v>
      </c>
      <c r="I372" s="13">
        <f t="shared" si="162"/>
        <v>0</v>
      </c>
      <c r="J372" s="62" t="str">
        <f t="shared" si="149"/>
        <v>-</v>
      </c>
    </row>
    <row r="373" ht="12.75" customHeight="1" s="113" customFormat="1">
      <c r="A373" s="35">
        <v>27511</v>
      </c>
      <c r="B373" s="36" t="s">
        <v>720</v>
      </c>
      <c r="C373" s="40">
        <v>27511</v>
      </c>
      <c r="D373" s="103">
        <f>SUM('510:816'!D373)</f>
        <v>0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0</v>
      </c>
      <c r="I373" s="14">
        <f>E373+G373</f>
        <v>0</v>
      </c>
      <c r="J373" s="62" t="str">
        <f t="shared" si="149"/>
        <v>-</v>
      </c>
    </row>
    <row r="374" ht="24" s="114" customFormat="1">
      <c r="A374" s="35" t="s">
        <v>721</v>
      </c>
      <c r="B374" s="36" t="s">
        <v>722</v>
      </c>
      <c r="C374" s="40" t="s">
        <v>721</v>
      </c>
      <c r="D374" s="13">
        <f>SUM(D375:D382)</f>
        <v>0</v>
      </c>
      <c r="E374" s="13">
        <f ref="E374:I374" t="shared" si="163">SUM(E375:E382)</f>
        <v>0</v>
      </c>
      <c r="F374" s="13">
        <f t="shared" si="163"/>
        <v>0</v>
      </c>
      <c r="G374" s="13">
        <f t="shared" si="163"/>
        <v>0</v>
      </c>
      <c r="H374" s="13">
        <f t="shared" si="163"/>
        <v>0</v>
      </c>
      <c r="I374" s="13">
        <f t="shared" si="163"/>
        <v>0</v>
      </c>
      <c r="J374" s="62" t="str">
        <f t="shared" si="149"/>
        <v>-</v>
      </c>
    </row>
    <row r="375" ht="12.75" customHeight="1" s="113" customFormat="1">
      <c r="A375" s="35">
        <v>27521</v>
      </c>
      <c r="B375" s="46" t="s">
        <v>723</v>
      </c>
      <c r="C375" s="40">
        <v>27521</v>
      </c>
      <c r="D375" s="103">
        <f>SUM('510:816'!D375)</f>
        <v>0</v>
      </c>
      <c r="E375" s="103">
        <f>SUM('510:816'!E375)</f>
        <v>0</v>
      </c>
      <c r="F375" s="103">
        <f>'Nacionalno sufinanciranje'!D375</f>
        <v>0</v>
      </c>
      <c r="G375" s="103">
        <f>'Nacionalno sufinanciranje'!E375</f>
        <v>0</v>
      </c>
      <c r="H375" s="14">
        <f ref="H375:I384" t="shared" si="164">D375+F375</f>
        <v>0</v>
      </c>
      <c r="I375" s="14">
        <f t="shared" si="164"/>
        <v>0</v>
      </c>
      <c r="J375" s="62" t="str">
        <f t="shared" si="149"/>
        <v>-</v>
      </c>
    </row>
    <row r="376" ht="12.75" customHeight="1" s="113" customFormat="1">
      <c r="A376" s="35">
        <v>27522</v>
      </c>
      <c r="B376" s="46" t="s">
        <v>724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ht="12.75" customHeight="1" s="113" customFormat="1">
      <c r="A377" s="35">
        <v>27523</v>
      </c>
      <c r="B377" s="46" t="s">
        <v>725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ht="12.75" customHeight="1" s="113" customFormat="1">
      <c r="A378" s="35">
        <v>27524</v>
      </c>
      <c r="B378" s="46" t="s">
        <v>726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ht="12.75" customHeight="1" s="113" customFormat="1">
      <c r="A379" s="35">
        <v>27525</v>
      </c>
      <c r="B379" s="46" t="s">
        <v>727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ht="24" s="113" customFormat="1">
      <c r="A380" s="35">
        <v>27526</v>
      </c>
      <c r="B380" s="46" t="s">
        <v>728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="113" customFormat="1">
      <c r="A381" s="35">
        <v>27527</v>
      </c>
      <c r="B381" s="46" t="s">
        <v>729</v>
      </c>
      <c r="C381" s="40">
        <v>27527</v>
      </c>
      <c r="D381" s="103">
        <f>SUM('510:816'!D381)</f>
        <v>0</v>
      </c>
      <c r="E381" s="103">
        <f>SUM('510:816'!E381)</f>
        <v>0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0</v>
      </c>
      <c r="I381" s="14">
        <f t="shared" si="164"/>
        <v>0</v>
      </c>
      <c r="J381" s="62" t="str">
        <f t="shared" si="149"/>
        <v>-</v>
      </c>
    </row>
    <row r="382" ht="12.75" customHeight="1" s="113" customFormat="1">
      <c r="A382" s="35">
        <v>27528</v>
      </c>
      <c r="B382" s="46" t="s">
        <v>730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ht="12.75" customHeight="1" s="116" customFormat="1">
      <c r="A383" s="35">
        <v>27611</v>
      </c>
      <c r="B383" s="46" t="s">
        <v>731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0</v>
      </c>
      <c r="H383" s="14">
        <f t="shared" si="164"/>
        <v>0</v>
      </c>
      <c r="I383" s="14">
        <f t="shared" si="164"/>
        <v>0</v>
      </c>
      <c r="J383" s="62" t="str">
        <f t="shared" si="149"/>
        <v>-</v>
      </c>
    </row>
    <row r="384" ht="12.75" customHeight="1" s="116" customFormat="1">
      <c r="A384" s="35" t="s">
        <v>732</v>
      </c>
      <c r="B384" s="46" t="s">
        <v>733</v>
      </c>
      <c r="C384" s="37" t="s">
        <v>732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ht="24" s="108" customFormat="1">
      <c r="A385" s="35">
        <v>9367</v>
      </c>
      <c r="B385" s="36" t="s">
        <v>734</v>
      </c>
      <c r="C385" s="37">
        <v>9367</v>
      </c>
      <c r="D385" s="13">
        <f>SUM(D386:D394)</f>
        <v>0</v>
      </c>
      <c r="E385" s="13">
        <f ref="E385:I385" t="shared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ht="24" s="108" customFormat="1">
      <c r="A386" s="35">
        <v>93671</v>
      </c>
      <c r="B386" s="36" t="s">
        <v>735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ref="H386:I394" t="shared" si="166">D386+F386</f>
        <v>0</v>
      </c>
      <c r="I386" s="14">
        <f t="shared" si="166"/>
        <v>0</v>
      </c>
      <c r="J386" s="62" t="str">
        <f t="shared" si="149"/>
        <v>-</v>
      </c>
    </row>
    <row r="387" ht="24" s="108" customFormat="1">
      <c r="A387" s="35">
        <v>93672</v>
      </c>
      <c r="B387" s="36" t="s">
        <v>736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ht="24" s="108" customFormat="1">
      <c r="A388" s="35">
        <v>93673</v>
      </c>
      <c r="B388" s="36" t="s">
        <v>737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ht="24" s="108" customFormat="1">
      <c r="A389" s="35">
        <v>93674</v>
      </c>
      <c r="B389" s="36" t="s">
        <v>738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ht="24" s="108" customFormat="1">
      <c r="A390" s="35">
        <v>93675</v>
      </c>
      <c r="B390" s="36" t="s">
        <v>739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ht="24" s="108" customFormat="1">
      <c r="A391" s="35">
        <v>93676</v>
      </c>
      <c r="B391" s="36" t="s">
        <v>740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ht="24" s="108" customFormat="1">
      <c r="A392" s="35">
        <v>93677</v>
      </c>
      <c r="B392" s="36" t="s">
        <v>741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ht="24" s="108" customFormat="1">
      <c r="A393" s="35">
        <v>93678</v>
      </c>
      <c r="B393" s="36" t="s">
        <v>742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ht="24" s="108" customFormat="1">
      <c r="A394" s="35">
        <v>93679</v>
      </c>
      <c r="B394" s="36" t="s">
        <v>743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ht="24" s="115" customFormat="1">
      <c r="A395" s="35">
        <v>9368</v>
      </c>
      <c r="B395" s="36" t="s">
        <v>744</v>
      </c>
      <c r="C395" s="37">
        <v>9368</v>
      </c>
      <c r="D395" s="13">
        <f>SUM(D396:D404)</f>
        <v>0</v>
      </c>
      <c r="E395" s="13">
        <f ref="E395:I395" t="shared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ht="24" s="108" customFormat="1">
      <c r="A396" s="35">
        <v>93681</v>
      </c>
      <c r="B396" s="36" t="s">
        <v>745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ref="H396:I404" t="shared" si="168">D396+F396</f>
        <v>0</v>
      </c>
      <c r="I396" s="14">
        <f t="shared" si="168"/>
        <v>0</v>
      </c>
      <c r="J396" s="62" t="str">
        <f t="shared" si="149"/>
        <v>-</v>
      </c>
    </row>
    <row r="397" ht="24" s="108" customFormat="1">
      <c r="A397" s="35">
        <v>93682</v>
      </c>
      <c r="B397" s="36" t="s">
        <v>746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ht="24" s="108" customFormat="1">
      <c r="A398" s="35">
        <v>93683</v>
      </c>
      <c r="B398" s="36" t="s">
        <v>747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ht="24" s="108" customFormat="1">
      <c r="A399" s="35">
        <v>93684</v>
      </c>
      <c r="B399" s="36" t="s">
        <v>748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ref="J399:J423" t="shared" si="169">IF(H399&lt;&gt;0,IF(I399/H399&gt;=100,"&gt;&gt;100",I399/H399*100),"-")</f>
        <v>-</v>
      </c>
    </row>
    <row r="400" ht="24" s="108" customFormat="1">
      <c r="A400" s="35">
        <v>93685</v>
      </c>
      <c r="B400" s="36" t="s">
        <v>749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ht="24" s="108" customFormat="1">
      <c r="A401" s="35">
        <v>93686</v>
      </c>
      <c r="B401" s="36" t="s">
        <v>750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ht="24" s="108" customFormat="1">
      <c r="A402" s="35">
        <v>93687</v>
      </c>
      <c r="B402" s="36" t="s">
        <v>751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ht="24" s="108" customFormat="1">
      <c r="A403" s="35">
        <v>93688</v>
      </c>
      <c r="B403" s="36" t="s">
        <v>752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ht="24" s="108" customFormat="1">
      <c r="A404" s="35">
        <v>93689</v>
      </c>
      <c r="B404" s="36" t="s">
        <v>753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="114" customFormat="1">
      <c r="A405" s="35">
        <v>9631</v>
      </c>
      <c r="B405" s="36" t="s">
        <v>754</v>
      </c>
      <c r="C405" s="37">
        <v>9631</v>
      </c>
      <c r="D405" s="13">
        <f>SUM(D406:D409)</f>
        <v>0</v>
      </c>
      <c r="E405" s="13">
        <f ref="E405:I405" t="shared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="108" customFormat="1">
      <c r="A406" s="35">
        <v>96311</v>
      </c>
      <c r="B406" s="36" t="s">
        <v>755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ref="H406:I409" t="shared" si="171">D406+F406</f>
        <v>0</v>
      </c>
      <c r="I406" s="14">
        <f t="shared" si="171"/>
        <v>0</v>
      </c>
      <c r="J406" s="62" t="str">
        <f t="shared" si="169"/>
        <v>-</v>
      </c>
    </row>
    <row r="407" s="108" customFormat="1">
      <c r="A407" s="35">
        <v>96312</v>
      </c>
      <c r="B407" s="36" t="s">
        <v>26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="108" customFormat="1">
      <c r="A408" s="35">
        <v>96313</v>
      </c>
      <c r="B408" s="36" t="s">
        <v>22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="108" customFormat="1">
      <c r="A409" s="35">
        <v>96314</v>
      </c>
      <c r="B409" s="36" t="s">
        <v>756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ht="24" s="108" customFormat="1">
      <c r="A410" s="35" t="s">
        <v>635</v>
      </c>
      <c r="B410" s="36" t="s">
        <v>757</v>
      </c>
      <c r="C410" s="37" t="s">
        <v>758</v>
      </c>
      <c r="D410" s="13">
        <f>SUM(D411:D414)</f>
        <v>0</v>
      </c>
      <c r="E410" s="13">
        <f ref="E410:I410" t="shared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="108" customFormat="1">
      <c r="A411" s="35">
        <v>96321</v>
      </c>
      <c r="B411" s="36" t="s">
        <v>637</v>
      </c>
      <c r="C411" s="37" t="s">
        <v>759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ref="H411:I414" t="shared" si="173">D411+F411</f>
        <v>0</v>
      </c>
      <c r="I411" s="14">
        <f t="shared" si="173"/>
        <v>0</v>
      </c>
      <c r="J411" s="62" t="str">
        <f t="shared" si="169"/>
        <v>-</v>
      </c>
    </row>
    <row r="412" s="108" customFormat="1">
      <c r="A412" s="35">
        <v>96322</v>
      </c>
      <c r="B412" s="36" t="s">
        <v>638</v>
      </c>
      <c r="C412" s="37" t="s">
        <v>760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="108" customFormat="1">
      <c r="A413" s="35">
        <v>96323</v>
      </c>
      <c r="B413" s="36" t="s">
        <v>639</v>
      </c>
      <c r="C413" s="37" t="s">
        <v>761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="108" customFormat="1">
      <c r="A414" s="35">
        <v>96324</v>
      </c>
      <c r="B414" s="36" t="s">
        <v>36</v>
      </c>
      <c r="C414" s="37" t="s">
        <v>762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ht="12" customHeight="1" s="108" customFormat="1">
      <c r="A415" s="35" t="s">
        <v>640</v>
      </c>
      <c r="B415" s="36" t="s">
        <v>763</v>
      </c>
      <c r="C415" s="37" t="s">
        <v>764</v>
      </c>
      <c r="D415" s="13">
        <f>SUM(D416:D423)</f>
        <v>0</v>
      </c>
      <c r="E415" s="13">
        <f ref="E415:I415" t="shared" si="174">SUM(E416:E423)</f>
        <v>0</v>
      </c>
      <c r="F415" s="13">
        <f t="shared" si="174"/>
        <v>0</v>
      </c>
      <c r="G415" s="13">
        <f t="shared" si="174"/>
        <v>0</v>
      </c>
      <c r="H415" s="13">
        <f t="shared" si="174"/>
        <v>0</v>
      </c>
      <c r="I415" s="13">
        <f t="shared" si="174"/>
        <v>0</v>
      </c>
      <c r="J415" s="62" t="str">
        <f t="shared" si="169"/>
        <v>-</v>
      </c>
    </row>
    <row r="416" s="108" customFormat="1">
      <c r="A416" s="35">
        <v>96381</v>
      </c>
      <c r="B416" s="36" t="s">
        <v>43</v>
      </c>
      <c r="C416" s="37" t="s">
        <v>765</v>
      </c>
      <c r="D416" s="103">
        <f>SUM('510:816'!D416)</f>
        <v>0</v>
      </c>
      <c r="E416" s="103">
        <f>SUM('510:816'!E416)</f>
        <v>0</v>
      </c>
      <c r="F416" s="103">
        <f>'Nacionalno sufinanciranje'!D416</f>
        <v>0</v>
      </c>
      <c r="G416" s="103">
        <f>'Nacionalno sufinanciranje'!E416</f>
        <v>0</v>
      </c>
      <c r="H416" s="14">
        <f ref="H416:I423" t="shared" si="175">D416+F416</f>
        <v>0</v>
      </c>
      <c r="I416" s="14">
        <f t="shared" si="175"/>
        <v>0</v>
      </c>
      <c r="J416" s="62" t="str">
        <f t="shared" si="169"/>
        <v>-</v>
      </c>
    </row>
    <row r="417" ht="24" s="108" customFormat="1">
      <c r="A417" s="35">
        <v>96382</v>
      </c>
      <c r="B417" s="36" t="s">
        <v>53</v>
      </c>
      <c r="C417" s="37" t="s">
        <v>766</v>
      </c>
      <c r="D417" s="103">
        <f>SUM('510:816'!D417)</f>
        <v>0</v>
      </c>
      <c r="E417" s="103">
        <f>SUM('510:816'!E417)</f>
        <v>0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0</v>
      </c>
      <c r="I417" s="14">
        <f t="shared" si="175"/>
        <v>0</v>
      </c>
      <c r="J417" s="62" t="str">
        <f t="shared" si="169"/>
        <v>-</v>
      </c>
    </row>
    <row r="418" s="108" customFormat="1">
      <c r="A418" s="35" t="s">
        <v>642</v>
      </c>
      <c r="B418" s="36" t="s">
        <v>45</v>
      </c>
      <c r="C418" s="37" t="s">
        <v>767</v>
      </c>
      <c r="D418" s="103">
        <f>SUM('510:816'!D418)</f>
        <v>0</v>
      </c>
      <c r="E418" s="103">
        <f>SUM('510:816'!E418)</f>
        <v>0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0</v>
      </c>
      <c r="I418" s="14">
        <f t="shared" si="175"/>
        <v>0</v>
      </c>
      <c r="J418" s="62" t="str">
        <f t="shared" si="169"/>
        <v>-</v>
      </c>
    </row>
    <row r="419" s="108" customFormat="1">
      <c r="A419" s="35" t="s">
        <v>643</v>
      </c>
      <c r="B419" s="36" t="s">
        <v>55</v>
      </c>
      <c r="C419" s="37" t="s">
        <v>768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ht="24" s="108" customFormat="1">
      <c r="A420" s="35">
        <v>96385</v>
      </c>
      <c r="B420" s="36" t="s">
        <v>47</v>
      </c>
      <c r="C420" s="37" t="s">
        <v>769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ht="24" s="108" customFormat="1">
      <c r="A421" s="35">
        <v>96386</v>
      </c>
      <c r="B421" s="36" t="s">
        <v>57</v>
      </c>
      <c r="C421" s="37" t="s">
        <v>770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ht="24" s="108" customFormat="1">
      <c r="A422" s="35">
        <v>96387</v>
      </c>
      <c r="B422" s="36" t="s">
        <v>644</v>
      </c>
      <c r="C422" s="37" t="s">
        <v>771</v>
      </c>
      <c r="D422" s="103">
        <f>SUM('510:816'!D422)</f>
        <v>0</v>
      </c>
      <c r="E422" s="103">
        <f>SUM('510:816'!E422)</f>
        <v>0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0</v>
      </c>
      <c r="I422" s="14">
        <f t="shared" si="175"/>
        <v>0</v>
      </c>
      <c r="J422" s="62" t="str">
        <f t="shared" si="169"/>
        <v>-</v>
      </c>
    </row>
    <row r="423" ht="24" s="108" customFormat="1">
      <c r="A423" s="56">
        <v>96388</v>
      </c>
      <c r="B423" s="57" t="s">
        <v>645</v>
      </c>
      <c r="C423" s="58" t="s">
        <v>772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ht="36.75" customHeight="1">
      <c r="A424" s="127" t="s">
        <v>773</v>
      </c>
      <c r="B424" s="128"/>
      <c r="C424" s="102"/>
      <c r="D424" s="19" t="s">
        <v>647</v>
      </c>
      <c r="E424" s="19" t="s">
        <v>648</v>
      </c>
      <c r="F424" s="19" t="s">
        <v>647</v>
      </c>
      <c r="G424" s="19" t="s">
        <v>648</v>
      </c>
      <c r="H424" s="19" t="s">
        <v>647</v>
      </c>
      <c r="I424" s="19" t="s">
        <v>648</v>
      </c>
      <c r="J424" s="31"/>
    </row>
    <row r="425" ht="24" s="108" customFormat="1">
      <c r="A425" s="38">
        <v>99171</v>
      </c>
      <c r="B425" s="49" t="s">
        <v>774</v>
      </c>
      <c r="C425" s="40">
        <v>99171</v>
      </c>
      <c r="D425" s="103">
        <f>SUM('510:816'!D425)</f>
        <v>0</v>
      </c>
      <c r="E425" s="103">
        <f>SUM('510:816'!E425)</f>
        <v>0</v>
      </c>
      <c r="F425" s="103">
        <f>'Nacionalno sufinanciranje'!D425</f>
        <v>0</v>
      </c>
      <c r="G425" s="103">
        <f>'Nacionalno sufinanciranje'!E425</f>
        <v>0</v>
      </c>
      <c r="H425" s="15">
        <f ref="H425:I426" t="shared" si="176">D425+F425</f>
        <v>0</v>
      </c>
      <c r="I425" s="15">
        <f t="shared" si="176"/>
        <v>0</v>
      </c>
      <c r="J425" s="62" t="str">
        <f>IF(H425&lt;&gt;0,IF(I425/H425&gt;=100,"&gt;&gt;100",I425/H425*100),"-")</f>
        <v>-</v>
      </c>
    </row>
    <row r="426" ht="24" s="108" customFormat="1">
      <c r="A426" s="59">
        <v>99653</v>
      </c>
      <c r="B426" s="60" t="s">
        <v>775</v>
      </c>
      <c r="C426" s="61">
        <v>99653</v>
      </c>
      <c r="D426" s="117">
        <f>SUM('510:816'!D426)</f>
        <v>0</v>
      </c>
      <c r="E426" s="117">
        <f>SUM('510:816'!E426)</f>
        <v>0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0</v>
      </c>
      <c r="I426" s="21">
        <f t="shared" si="176"/>
        <v>0</v>
      </c>
      <c r="J426" s="66" t="str">
        <f>IF(H426&lt;&gt;0,IF(I426/H426&gt;=100,"&gt;&gt;100",I426/H426*100),"-")</f>
        <v>-</v>
      </c>
    </row>
    <row r="427" ht="15" customHeight="1">
      <c r="J427" s="121"/>
    </row>
    <row r="428" ht="15" customHeight="1">
      <c r="J428" s="121"/>
    </row>
    <row r="429" ht="15" customHeight="1">
      <c r="J429" s="121"/>
    </row>
    <row r="430" ht="15" customHeight="1">
      <c r="J430" s="121"/>
    </row>
    <row r="431" ht="15" customHeight="1">
      <c r="J431" s="121"/>
    </row>
    <row r="432" ht="15" customHeight="1">
      <c r="J432" s="121"/>
    </row>
    <row r="433" ht="15" customHeight="1">
      <c r="J433" s="121"/>
    </row>
    <row r="434" ht="15" customHeight="1">
      <c r="J434" s="121"/>
    </row>
    <row r="435" ht="15" customHeight="1">
      <c r="J435" s="121"/>
    </row>
    <row r="436" ht="15" customHeight="1">
      <c r="J436" s="121"/>
    </row>
    <row r="437" ht="15" customHeight="1">
      <c r="J437" s="121"/>
    </row>
    <row r="438" ht="15" customHeight="1">
      <c r="J438" s="121"/>
    </row>
    <row r="439" ht="15" customHeight="1">
      <c r="J439" s="121"/>
    </row>
    <row r="440" ht="15" customHeight="1">
      <c r="J440" s="121"/>
    </row>
    <row r="441" ht="15" customHeight="1">
      <c r="J441" s="121"/>
    </row>
    <row r="442" ht="15" customHeight="1">
      <c r="J442" s="121"/>
    </row>
    <row r="443" ht="15" customHeight="1">
      <c r="J443" s="121"/>
    </row>
    <row r="444" ht="15" customHeight="1">
      <c r="J444" s="121"/>
    </row>
    <row r="445" ht="15" customHeight="1">
      <c r="J445" s="121"/>
    </row>
    <row r="446" ht="15" customHeight="1">
      <c r="J446" s="121"/>
    </row>
    <row r="447" ht="15" customHeight="1">
      <c r="J447" s="121"/>
    </row>
    <row r="448" ht="15" customHeight="1">
      <c r="J448" s="121"/>
    </row>
    <row r="449" ht="15" customHeight="1">
      <c r="J449" s="121"/>
    </row>
    <row r="450" ht="15" customHeight="1">
      <c r="J450" s="121"/>
    </row>
    <row r="451" ht="15" customHeight="1">
      <c r="J451" s="121"/>
    </row>
    <row r="452" ht="15" customHeight="1">
      <c r="J452" s="121"/>
    </row>
    <row r="453" ht="15" customHeight="1">
      <c r="J453" s="121"/>
    </row>
    <row r="454" ht="15" customHeight="1">
      <c r="J454" s="121"/>
    </row>
    <row r="455" ht="15" customHeight="1">
      <c r="J455" s="121"/>
    </row>
    <row r="456" ht="15" customHeight="1">
      <c r="J456" s="121"/>
    </row>
    <row r="457" ht="15" customHeight="1">
      <c r="J457" s="121"/>
    </row>
    <row r="458" ht="15" customHeight="1">
      <c r="J458" s="121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0" priority="1" operator="lessThan">
      <formula>-0.001</formula>
    </cfRule>
  </conditionalFormatting>
  <dataValidations count="1">
    <dataValidation type="whole" operator="greaterThanOrEqual" allowBlank="1" showInputMessage="1" showErrorMessage="1" sqref="H358:I361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21</v>
      </c>
      <c r="E1" s="84" t="s">
        <v>3</v>
      </c>
      <c r="F1" s="125" t="s">
        <v>4</v>
      </c>
    </row>
    <row r="2" ht="42" customHeight="1" s="68" customFormat="1">
      <c r="A2" s="130" t="s">
        <v>783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778</v>
      </c>
      <c r="E3" s="134"/>
    </row>
    <row r="4" ht="12" customHeight="1" s="70" customFormat="1">
      <c r="A4" s="25">
        <v>1</v>
      </c>
      <c r="B4" s="26">
        <v>2</v>
      </c>
      <c r="C4" s="27" t="s">
        <v>10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4"/>
      <c r="D5" s="19" t="s">
        <v>12</v>
      </c>
      <c r="E5" s="20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4"/>
      <c r="D43" s="2" t="s">
        <v>12</v>
      </c>
      <c r="E43" s="20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4"/>
      <c r="D319" s="8" t="s">
        <v>633</v>
      </c>
      <c r="E319" s="20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"/>
      <c r="F333" s="72"/>
    </row>
    <row r="334" ht="37.5" customHeight="1" s="76" customFormat="1">
      <c r="A334" s="127" t="s">
        <v>646</v>
      </c>
      <c r="B334" s="129"/>
      <c r="C334" s="94"/>
      <c r="D334" s="2" t="s">
        <v>647</v>
      </c>
      <c r="E334" s="20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4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4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4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4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4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4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4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4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4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4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4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"/>
    </row>
    <row r="424" ht="36.75" customHeight="1">
      <c r="A424" s="127" t="s">
        <v>773</v>
      </c>
      <c r="B424" s="128"/>
      <c r="C424" s="94"/>
      <c r="D424" s="2" t="s">
        <v>647</v>
      </c>
      <c r="E424" s="20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5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21</v>
      </c>
      <c r="E1" s="84" t="s">
        <v>3</v>
      </c>
      <c r="F1" s="125" t="s">
        <v>4</v>
      </c>
    </row>
    <row r="2" ht="42" customHeight="1" s="68" customFormat="1">
      <c r="A2" s="130" t="s">
        <v>5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3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3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3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3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3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0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21</v>
      </c>
      <c r="E1" s="84" t="s">
        <v>3</v>
      </c>
      <c r="F1" s="125" t="s">
        <v>4</v>
      </c>
    </row>
    <row r="2" ht="42" customHeight="1" s="68" customFormat="1">
      <c r="A2" s="130" t="s">
        <v>810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122" t="s">
        <v>0</v>
      </c>
      <c r="B1" s="123" t="s">
        <v>1</v>
      </c>
      <c r="C1" s="124" t="s">
        <v>2</v>
      </c>
      <c r="D1" s="125">
        <v>21</v>
      </c>
      <c r="E1" s="124" t="s">
        <v>3</v>
      </c>
      <c r="F1" s="125" t="s">
        <v>4</v>
      </c>
    </row>
    <row r="2" ht="42" customHeight="1" s="68" customFormat="1">
      <c r="A2" s="130" t="s">
        <v>811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21</v>
      </c>
      <c r="E1" s="84" t="s">
        <v>3</v>
      </c>
      <c r="F1" s="125" t="s">
        <v>4</v>
      </c>
    </row>
    <row r="2" ht="42" customHeight="1" s="68" customFormat="1">
      <c r="A2" s="130" t="s">
        <v>812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21</v>
      </c>
      <c r="E1" s="84" t="s">
        <v>3</v>
      </c>
      <c r="F1" s="125" t="s">
        <v>4</v>
      </c>
    </row>
    <row r="2" ht="42" customHeight="1" s="68" customFormat="1">
      <c r="A2" s="130" t="s">
        <v>815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21</v>
      </c>
      <c r="E1" s="84" t="s">
        <v>3</v>
      </c>
      <c r="F1" s="125" t="s">
        <v>4</v>
      </c>
    </row>
    <row r="2" ht="42" customHeight="1" s="68" customFormat="1">
      <c r="A2" s="130" t="s">
        <v>813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21</v>
      </c>
      <c r="E1" s="84" t="s">
        <v>3</v>
      </c>
      <c r="F1" s="125" t="s">
        <v>4</v>
      </c>
    </row>
    <row r="2" ht="42" customHeight="1" s="68" customFormat="1">
      <c r="A2" s="130" t="s">
        <v>814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21</v>
      </c>
      <c r="E1" s="84" t="s">
        <v>3</v>
      </c>
      <c r="F1" s="125" t="s">
        <v>4</v>
      </c>
    </row>
    <row r="2" ht="42" customHeight="1" s="68" customFormat="1">
      <c r="A2" s="130" t="s">
        <v>809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21</v>
      </c>
      <c r="E1" s="84" t="s">
        <v>3</v>
      </c>
      <c r="F1" s="125" t="s">
        <v>4</v>
      </c>
    </row>
    <row r="2" ht="42" customHeight="1" s="68" customFormat="1">
      <c r="A2" s="130" t="s">
        <v>808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21</v>
      </c>
      <c r="E1" s="84" t="s">
        <v>3</v>
      </c>
      <c r="F1" s="125" t="s">
        <v>4</v>
      </c>
    </row>
    <row r="2" ht="42" customHeight="1" s="68" customFormat="1">
      <c r="A2" s="130" t="s">
        <v>807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21</v>
      </c>
      <c r="E1" s="84" t="s">
        <v>3</v>
      </c>
      <c r="F1" s="125" t="s">
        <v>4</v>
      </c>
    </row>
    <row r="2" ht="42" customHeight="1" s="68" customFormat="1">
      <c r="A2" s="130" t="s">
        <v>802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21</v>
      </c>
      <c r="E1" s="84" t="s">
        <v>3</v>
      </c>
      <c r="F1" s="125" t="s">
        <v>4</v>
      </c>
    </row>
    <row r="2" ht="42" customHeight="1" s="68" customFormat="1">
      <c r="A2" s="130" t="s">
        <v>803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21</v>
      </c>
      <c r="E1" s="84" t="s">
        <v>3</v>
      </c>
      <c r="F1" s="125" t="s">
        <v>4</v>
      </c>
    </row>
    <row r="2" ht="42" customHeight="1" s="68" customFormat="1">
      <c r="A2" s="130" t="s">
        <v>804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21</v>
      </c>
      <c r="E1" s="84" t="s">
        <v>3</v>
      </c>
      <c r="F1" s="125" t="s">
        <v>4</v>
      </c>
    </row>
    <row r="2" ht="42" customHeight="1" s="68" customFormat="1">
      <c r="A2" s="130" t="s">
        <v>805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21</v>
      </c>
      <c r="E1" s="84" t="s">
        <v>3</v>
      </c>
      <c r="F1" s="125" t="s">
        <v>4</v>
      </c>
    </row>
    <row r="2" ht="42" customHeight="1" s="68" customFormat="1">
      <c r="A2" s="130" t="s">
        <v>806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Kristina Novaković</cp:lastModifiedBy>
  <cp:lastPrinted>2025-12-18T09:39:09Z</cp:lastPrinted>
  <dcterms:created xsi:type="dcterms:W3CDTF">2025-08-09T19:28:20Z</dcterms:created>
  <dcterms:modified xsi:type="dcterms:W3CDTF">2025-12-29T09:06:21Z</dcterms:modified>
</cp:coreProperties>
</file>